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8800" windowHeight="14385" firstSheet="9" activeTab="16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341" i="36" l="1"/>
  <c r="F341" i="36"/>
  <c r="E341" i="36" s="1"/>
  <c r="J340" i="36"/>
  <c r="F340" i="36"/>
  <c r="E340" i="36" s="1"/>
  <c r="J339" i="36"/>
  <c r="F339" i="36"/>
  <c r="E339" i="36" s="1"/>
  <c r="J338" i="36"/>
  <c r="F338" i="36"/>
  <c r="E338" i="36" s="1"/>
  <c r="J337" i="36"/>
  <c r="F337" i="36"/>
  <c r="E337" i="36" s="1"/>
  <c r="J336" i="36"/>
  <c r="F336" i="36"/>
  <c r="E336" i="36" s="1"/>
  <c r="J335" i="36"/>
  <c r="F335" i="36"/>
  <c r="E335" i="36" s="1"/>
  <c r="J334" i="36"/>
  <c r="F334" i="36"/>
  <c r="E334" i="36" s="1"/>
  <c r="J333" i="36"/>
  <c r="F333" i="36"/>
  <c r="E333" i="36" s="1"/>
  <c r="J332" i="36"/>
  <c r="F332" i="36"/>
  <c r="E332" i="36" s="1"/>
  <c r="J331" i="36"/>
  <c r="F331" i="36"/>
  <c r="E331" i="36" s="1"/>
  <c r="J330" i="36"/>
  <c r="F330" i="36"/>
  <c r="E330" i="36" s="1"/>
  <c r="J329" i="36"/>
  <c r="F329" i="36"/>
  <c r="E329" i="36" s="1"/>
  <c r="J328" i="36"/>
  <c r="F328" i="36"/>
  <c r="E328" i="36" s="1"/>
  <c r="J327" i="36"/>
  <c r="F327" i="36"/>
  <c r="E327" i="36" s="1"/>
  <c r="J326" i="36"/>
  <c r="F326" i="36"/>
  <c r="E326" i="36" s="1"/>
  <c r="J325" i="36"/>
  <c r="F325" i="36"/>
  <c r="E325" i="36" s="1"/>
  <c r="J324" i="36"/>
  <c r="F324" i="36"/>
  <c r="E324" i="36" s="1"/>
  <c r="J323" i="36"/>
  <c r="F323" i="36"/>
  <c r="E323" i="36" s="1"/>
  <c r="J322" i="36"/>
  <c r="F322" i="36"/>
  <c r="E322" i="36" s="1"/>
  <c r="J321" i="36"/>
  <c r="F321" i="36"/>
  <c r="E321" i="36" s="1"/>
  <c r="J320" i="36"/>
  <c r="F320" i="36"/>
  <c r="E320" i="36" s="1"/>
  <c r="J319" i="36"/>
  <c r="F319" i="36"/>
  <c r="E319" i="36" s="1"/>
  <c r="J318" i="36"/>
  <c r="F318" i="36"/>
  <c r="E318" i="36" s="1"/>
  <c r="J317" i="36"/>
  <c r="F317" i="36"/>
  <c r="E317" i="36" s="1"/>
  <c r="J316" i="36"/>
  <c r="F316" i="36"/>
  <c r="E316" i="36" s="1"/>
  <c r="J315" i="36"/>
  <c r="F315" i="36"/>
  <c r="E315" i="36" s="1"/>
  <c r="J314" i="36"/>
  <c r="F314" i="36"/>
  <c r="E314" i="36" s="1"/>
  <c r="J313" i="36"/>
  <c r="F313" i="36"/>
  <c r="E313" i="36" s="1"/>
  <c r="J312" i="36"/>
  <c r="F312" i="36"/>
  <c r="E312" i="36" s="1"/>
  <c r="J311" i="36"/>
  <c r="F311" i="36"/>
  <c r="E311" i="36" s="1"/>
  <c r="J310" i="36"/>
  <c r="F310" i="36"/>
  <c r="E310" i="36" s="1"/>
  <c r="J309" i="36"/>
  <c r="F309" i="36"/>
  <c r="E309" i="36" s="1"/>
  <c r="J308" i="36"/>
  <c r="F308" i="36"/>
  <c r="E308" i="36" s="1"/>
  <c r="J307" i="36"/>
  <c r="F307" i="36"/>
  <c r="E307" i="36" s="1"/>
  <c r="J306" i="36"/>
  <c r="F306" i="36"/>
  <c r="E306" i="36" s="1"/>
  <c r="J305" i="36"/>
  <c r="F305" i="36"/>
  <c r="E305" i="36" s="1"/>
  <c r="J304" i="36"/>
  <c r="F304" i="36"/>
  <c r="E304" i="36" s="1"/>
  <c r="J303" i="36"/>
  <c r="F303" i="36"/>
  <c r="E303" i="36" s="1"/>
  <c r="J302" i="36"/>
  <c r="F302" i="36"/>
  <c r="E302" i="36" s="1"/>
  <c r="J301" i="36"/>
  <c r="F301" i="36"/>
  <c r="E301" i="36" s="1"/>
  <c r="J300" i="36"/>
  <c r="F300" i="36"/>
  <c r="E300" i="36" s="1"/>
  <c r="J299" i="36"/>
  <c r="F299" i="36"/>
  <c r="E299" i="36" s="1"/>
  <c r="J298" i="36"/>
  <c r="F298" i="36"/>
  <c r="E298" i="36" s="1"/>
  <c r="J297" i="36"/>
  <c r="F297" i="36"/>
  <c r="E297" i="36" s="1"/>
  <c r="J296" i="36"/>
  <c r="F296" i="36"/>
  <c r="E296" i="36" s="1"/>
  <c r="J295" i="36"/>
  <c r="F295" i="36"/>
  <c r="E295" i="36" s="1"/>
  <c r="J294" i="36"/>
  <c r="F294" i="36"/>
  <c r="E294" i="36" s="1"/>
  <c r="J293" i="36"/>
  <c r="F293" i="36"/>
  <c r="E293" i="36" s="1"/>
  <c r="J292" i="36"/>
  <c r="F292" i="36"/>
  <c r="E292" i="36" s="1"/>
  <c r="J291" i="36"/>
  <c r="F291" i="36"/>
  <c r="E291" i="36" s="1"/>
  <c r="J290" i="36"/>
  <c r="F290" i="36"/>
  <c r="E290" i="36" s="1"/>
  <c r="J289" i="36"/>
  <c r="F289" i="36"/>
  <c r="E289" i="36" s="1"/>
  <c r="J288" i="36"/>
  <c r="F288" i="36"/>
  <c r="E288" i="36" s="1"/>
  <c r="J287" i="36"/>
  <c r="F287" i="36"/>
  <c r="E287" i="36" s="1"/>
  <c r="J286" i="36"/>
  <c r="F286" i="36"/>
  <c r="E286" i="36" s="1"/>
  <c r="J285" i="36"/>
  <c r="F285" i="36"/>
  <c r="E285" i="36" s="1"/>
  <c r="J284" i="36"/>
  <c r="F284" i="36"/>
  <c r="E284" i="36" s="1"/>
  <c r="J283" i="36"/>
  <c r="F283" i="36"/>
  <c r="E283" i="36" s="1"/>
  <c r="J282" i="36"/>
  <c r="F282" i="36"/>
  <c r="E282" i="36" s="1"/>
  <c r="J281" i="36"/>
  <c r="F281" i="36"/>
  <c r="E281" i="36" s="1"/>
  <c r="J280" i="36"/>
  <c r="F280" i="36"/>
  <c r="E280" i="36" s="1"/>
  <c r="J279" i="36"/>
  <c r="F279" i="36"/>
  <c r="E279" i="36" s="1"/>
  <c r="J278" i="36"/>
  <c r="F278" i="36"/>
  <c r="E278" i="36" s="1"/>
  <c r="J274" i="36"/>
  <c r="J273" i="36"/>
  <c r="J272" i="36"/>
  <c r="J271" i="36"/>
  <c r="J270" i="36"/>
  <c r="J269" i="36"/>
  <c r="J268" i="36"/>
  <c r="J267" i="36"/>
  <c r="J266" i="36"/>
  <c r="J265" i="36"/>
  <c r="J264" i="36"/>
  <c r="J263" i="36"/>
  <c r="J262" i="36"/>
  <c r="J261" i="36"/>
  <c r="J260" i="36"/>
  <c r="J259" i="36"/>
  <c r="J258" i="36"/>
  <c r="J257" i="36"/>
  <c r="J256" i="36"/>
  <c r="J255" i="36"/>
  <c r="J254" i="36"/>
  <c r="J253" i="36"/>
  <c r="J252" i="36"/>
  <c r="J251" i="36"/>
  <c r="J250" i="36"/>
  <c r="J249" i="36"/>
  <c r="J248" i="36"/>
  <c r="J247" i="36"/>
  <c r="J246" i="36"/>
  <c r="J245" i="36"/>
  <c r="J244" i="36"/>
  <c r="J243" i="36"/>
  <c r="J242" i="36"/>
  <c r="J241" i="36"/>
  <c r="J240" i="36"/>
  <c r="J239" i="36"/>
  <c r="J238" i="36"/>
  <c r="J237" i="36"/>
  <c r="J236" i="36"/>
  <c r="J235" i="36"/>
  <c r="J234" i="36"/>
  <c r="J233" i="36"/>
  <c r="J232" i="36"/>
  <c r="J231" i="36"/>
  <c r="J230" i="36"/>
  <c r="J229" i="36"/>
  <c r="J228" i="36"/>
  <c r="J227" i="36"/>
  <c r="J226" i="36"/>
  <c r="J225" i="36"/>
  <c r="J224" i="36"/>
  <c r="J223" i="36"/>
  <c r="J222" i="36"/>
  <c r="J221" i="36"/>
  <c r="J220" i="36"/>
  <c r="J219" i="36"/>
  <c r="J218" i="36"/>
  <c r="J217" i="36"/>
  <c r="J216" i="36"/>
  <c r="J215" i="36"/>
  <c r="J214" i="36"/>
  <c r="J213" i="36"/>
  <c r="J212" i="36"/>
  <c r="J211" i="36"/>
  <c r="J210" i="36"/>
  <c r="J209" i="36"/>
  <c r="J208" i="36"/>
  <c r="J207" i="36"/>
  <c r="J206" i="36"/>
  <c r="J205" i="36"/>
  <c r="J204" i="36"/>
  <c r="J203" i="36"/>
  <c r="J202" i="36"/>
  <c r="J201" i="36"/>
  <c r="J200" i="36"/>
  <c r="J199" i="36"/>
  <c r="J198" i="36"/>
  <c r="J197" i="36"/>
  <c r="J196" i="36"/>
  <c r="J195" i="36"/>
  <c r="J194" i="36"/>
  <c r="J193" i="36"/>
  <c r="J192" i="36"/>
  <c r="J191" i="36"/>
  <c r="J190" i="36"/>
  <c r="J189" i="36"/>
  <c r="J188" i="36"/>
  <c r="J187" i="36"/>
  <c r="J186" i="36"/>
  <c r="J185" i="36"/>
  <c r="J184" i="36"/>
  <c r="J183" i="36"/>
  <c r="J182" i="36"/>
  <c r="J181" i="36"/>
  <c r="J180" i="36"/>
  <c r="J179" i="36"/>
  <c r="J178" i="36"/>
  <c r="J177" i="36"/>
  <c r="J176" i="36"/>
  <c r="J175" i="36"/>
  <c r="J174" i="36"/>
  <c r="J173" i="36"/>
  <c r="J172" i="36"/>
  <c r="J171" i="36"/>
  <c r="J170" i="36"/>
  <c r="J169" i="36"/>
  <c r="J168" i="36"/>
  <c r="J167" i="36"/>
  <c r="J166" i="36"/>
  <c r="J165" i="36"/>
  <c r="J164" i="36"/>
  <c r="J163" i="36"/>
  <c r="J162" i="36"/>
  <c r="J161" i="36"/>
  <c r="J160" i="36"/>
  <c r="J159" i="36"/>
  <c r="J158" i="36"/>
  <c r="J157" i="36"/>
  <c r="J156" i="36"/>
  <c r="J155" i="36"/>
  <c r="J154" i="36"/>
  <c r="J153" i="36"/>
  <c r="J152" i="36"/>
  <c r="J151" i="36"/>
  <c r="J150" i="36"/>
  <c r="J149" i="36"/>
  <c r="J148" i="36"/>
  <c r="J147" i="36"/>
  <c r="J146" i="36"/>
  <c r="J145" i="36"/>
  <c r="J144" i="36"/>
  <c r="J143" i="36"/>
  <c r="J142" i="36"/>
  <c r="J141" i="36"/>
  <c r="J140" i="36"/>
  <c r="J139" i="36"/>
  <c r="J138" i="36"/>
  <c r="J137" i="36"/>
  <c r="J136" i="36"/>
  <c r="J135" i="36"/>
  <c r="J134" i="36"/>
  <c r="J133" i="36"/>
  <c r="J132" i="36"/>
  <c r="J131" i="36"/>
  <c r="J130" i="36"/>
  <c r="J129" i="36"/>
  <c r="J128" i="36"/>
  <c r="J127" i="36"/>
  <c r="J126" i="36"/>
  <c r="J125" i="36"/>
  <c r="J124" i="36"/>
  <c r="J123" i="36"/>
  <c r="J122" i="36"/>
  <c r="J121" i="36"/>
  <c r="J120" i="36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15" i="35"/>
  <c r="F15" i="35"/>
  <c r="E15" i="35" s="1"/>
  <c r="J14" i="35"/>
  <c r="F14" i="35"/>
  <c r="E14" i="35" s="1"/>
  <c r="J16" i="35"/>
  <c r="F16" i="35"/>
  <c r="E16" i="35" s="1"/>
  <c r="J3" i="35"/>
  <c r="J6" i="35"/>
  <c r="J5" i="35"/>
  <c r="J9" i="35"/>
  <c r="J4" i="35"/>
  <c r="J10" i="35"/>
  <c r="J8" i="35"/>
  <c r="J7" i="35"/>
  <c r="J7" i="32" l="1"/>
  <c r="J13" i="34"/>
  <c r="F13" i="34"/>
  <c r="E13" i="34" s="1"/>
  <c r="J12" i="34"/>
  <c r="F12" i="34"/>
  <c r="E12" i="34" s="1"/>
  <c r="J14" i="34"/>
  <c r="F14" i="34"/>
  <c r="E14" i="34" s="1"/>
  <c r="J15" i="34"/>
  <c r="F15" i="34"/>
  <c r="E15" i="34" s="1"/>
  <c r="J3" i="34"/>
  <c r="J6" i="34"/>
  <c r="J5" i="34"/>
  <c r="J4" i="34"/>
  <c r="J8" i="34"/>
  <c r="J7" i="34"/>
  <c r="J11" i="32"/>
  <c r="F11" i="32"/>
  <c r="E11" i="32" s="1"/>
  <c r="J13" i="32"/>
  <c r="F13" i="32"/>
  <c r="E13" i="32" s="1"/>
  <c r="J12" i="32"/>
  <c r="F12" i="32"/>
  <c r="E12" i="32" s="1"/>
  <c r="J15" i="32"/>
  <c r="F15" i="32"/>
  <c r="E15" i="32" s="1"/>
  <c r="J14" i="32"/>
  <c r="F14" i="32"/>
  <c r="E14" i="32" s="1"/>
  <c r="J11" i="30" l="1"/>
  <c r="J16" i="30"/>
  <c r="F16" i="30"/>
  <c r="E16" i="30" s="1"/>
  <c r="J15" i="30"/>
  <c r="F15" i="30"/>
  <c r="E15" i="30" s="1"/>
  <c r="J17" i="30"/>
  <c r="F17" i="30"/>
  <c r="E17" i="30" s="1"/>
  <c r="J18" i="30"/>
  <c r="F18" i="30"/>
  <c r="E18" i="30" s="1"/>
  <c r="J4" i="30"/>
  <c r="J9" i="30"/>
  <c r="J7" i="30"/>
  <c r="J3" i="30"/>
  <c r="J6" i="30"/>
  <c r="J10" i="30"/>
  <c r="J8" i="30"/>
  <c r="J5" i="30"/>
  <c r="J4" i="29" l="1"/>
  <c r="J3" i="29"/>
  <c r="J9" i="26" l="1"/>
  <c r="J16" i="27"/>
  <c r="J15" i="27"/>
  <c r="J14" i="27"/>
  <c r="J10" i="27"/>
  <c r="J9" i="27"/>
  <c r="J8" i="27"/>
  <c r="J7" i="27"/>
  <c r="J6" i="27"/>
  <c r="J5" i="27"/>
  <c r="J4" i="27"/>
  <c r="J3" i="27"/>
  <c r="J15" i="26" l="1"/>
  <c r="J14" i="26"/>
  <c r="J13" i="26"/>
  <c r="J8" i="22"/>
  <c r="J3" i="22"/>
  <c r="J4" i="22"/>
  <c r="J5" i="22"/>
  <c r="J6" i="22"/>
  <c r="J7" i="22"/>
  <c r="J341" i="38" l="1"/>
  <c r="F341" i="38"/>
  <c r="E341" i="38" s="1"/>
  <c r="J340" i="38"/>
  <c r="F340" i="38"/>
  <c r="E340" i="38" s="1"/>
  <c r="J339" i="38"/>
  <c r="F339" i="38"/>
  <c r="E339" i="38" s="1"/>
  <c r="J338" i="38"/>
  <c r="F338" i="38"/>
  <c r="E338" i="38" s="1"/>
  <c r="J337" i="38"/>
  <c r="F337" i="38"/>
  <c r="E337" i="38" s="1"/>
  <c r="J336" i="38"/>
  <c r="F336" i="38"/>
  <c r="E336" i="38" s="1"/>
  <c r="J335" i="38"/>
  <c r="F335" i="38"/>
  <c r="E335" i="38" s="1"/>
  <c r="J334" i="38"/>
  <c r="F334" i="38"/>
  <c r="E334" i="38" s="1"/>
  <c r="J333" i="38"/>
  <c r="F333" i="38"/>
  <c r="E333" i="38" s="1"/>
  <c r="J332" i="38"/>
  <c r="F332" i="38"/>
  <c r="E332" i="38" s="1"/>
  <c r="J331" i="38"/>
  <c r="F331" i="38"/>
  <c r="E331" i="38" s="1"/>
  <c r="J330" i="38"/>
  <c r="F330" i="38"/>
  <c r="E330" i="38" s="1"/>
  <c r="J329" i="38"/>
  <c r="F329" i="38"/>
  <c r="E329" i="38" s="1"/>
  <c r="J328" i="38"/>
  <c r="F328" i="38"/>
  <c r="E328" i="38" s="1"/>
  <c r="J327" i="38"/>
  <c r="F327" i="38"/>
  <c r="E327" i="38" s="1"/>
  <c r="J326" i="38"/>
  <c r="F326" i="38"/>
  <c r="E326" i="38" s="1"/>
  <c r="J325" i="38"/>
  <c r="F325" i="38"/>
  <c r="E325" i="38" s="1"/>
  <c r="J324" i="38"/>
  <c r="F324" i="38"/>
  <c r="E324" i="38" s="1"/>
  <c r="J323" i="38"/>
  <c r="F323" i="38"/>
  <c r="E323" i="38" s="1"/>
  <c r="J322" i="38"/>
  <c r="F322" i="38"/>
  <c r="E322" i="38" s="1"/>
  <c r="J321" i="38"/>
  <c r="F321" i="38"/>
  <c r="E321" i="38" s="1"/>
  <c r="J320" i="38"/>
  <c r="F320" i="38"/>
  <c r="E320" i="38" s="1"/>
  <c r="J319" i="38"/>
  <c r="F319" i="38"/>
  <c r="E319" i="38" s="1"/>
  <c r="J318" i="38"/>
  <c r="F318" i="38"/>
  <c r="E318" i="38" s="1"/>
  <c r="J317" i="38"/>
  <c r="F317" i="38"/>
  <c r="E317" i="38" s="1"/>
  <c r="J316" i="38"/>
  <c r="F316" i="38"/>
  <c r="E316" i="38" s="1"/>
  <c r="J315" i="38"/>
  <c r="F315" i="38"/>
  <c r="E315" i="38" s="1"/>
  <c r="J314" i="38"/>
  <c r="F314" i="38"/>
  <c r="E314" i="38" s="1"/>
  <c r="J313" i="38"/>
  <c r="F313" i="38"/>
  <c r="E313" i="38" s="1"/>
  <c r="J312" i="38"/>
  <c r="F312" i="38"/>
  <c r="E312" i="38" s="1"/>
  <c r="J311" i="38"/>
  <c r="F311" i="38"/>
  <c r="E311" i="38" s="1"/>
  <c r="J310" i="38"/>
  <c r="F310" i="38"/>
  <c r="E310" i="38" s="1"/>
  <c r="J309" i="38"/>
  <c r="F309" i="38"/>
  <c r="E309" i="38" s="1"/>
  <c r="J308" i="38"/>
  <c r="F308" i="38"/>
  <c r="E308" i="38" s="1"/>
  <c r="J307" i="38"/>
  <c r="F307" i="38"/>
  <c r="E307" i="38" s="1"/>
  <c r="J306" i="38"/>
  <c r="F306" i="38"/>
  <c r="E306" i="38" s="1"/>
  <c r="J305" i="38"/>
  <c r="F305" i="38"/>
  <c r="E305" i="38" s="1"/>
  <c r="J304" i="38"/>
  <c r="F304" i="38"/>
  <c r="E304" i="38" s="1"/>
  <c r="J303" i="38"/>
  <c r="F303" i="38"/>
  <c r="E303" i="38" s="1"/>
  <c r="J302" i="38"/>
  <c r="F302" i="38"/>
  <c r="E302" i="38" s="1"/>
  <c r="J301" i="38"/>
  <c r="F301" i="38"/>
  <c r="E301" i="38" s="1"/>
  <c r="J300" i="38"/>
  <c r="F300" i="38"/>
  <c r="E300" i="38" s="1"/>
  <c r="J299" i="38"/>
  <c r="F299" i="38"/>
  <c r="E299" i="38" s="1"/>
  <c r="J298" i="38"/>
  <c r="F298" i="38"/>
  <c r="E298" i="38" s="1"/>
  <c r="J297" i="38"/>
  <c r="F297" i="38"/>
  <c r="E297" i="38" s="1"/>
  <c r="J296" i="38"/>
  <c r="F296" i="38"/>
  <c r="E296" i="38" s="1"/>
  <c r="J295" i="38"/>
  <c r="F295" i="38"/>
  <c r="E295" i="38" s="1"/>
  <c r="J294" i="38"/>
  <c r="F294" i="38"/>
  <c r="E294" i="38" s="1"/>
  <c r="J293" i="38"/>
  <c r="F293" i="38"/>
  <c r="E293" i="38" s="1"/>
  <c r="J292" i="38"/>
  <c r="F292" i="38"/>
  <c r="E292" i="38" s="1"/>
  <c r="J291" i="38"/>
  <c r="F291" i="38"/>
  <c r="E291" i="38" s="1"/>
  <c r="J290" i="38"/>
  <c r="F290" i="38"/>
  <c r="E290" i="38" s="1"/>
  <c r="J289" i="38"/>
  <c r="F289" i="38"/>
  <c r="E289" i="38" s="1"/>
  <c r="J288" i="38"/>
  <c r="F288" i="38"/>
  <c r="E288" i="38" s="1"/>
  <c r="J287" i="38"/>
  <c r="F287" i="38"/>
  <c r="E287" i="38" s="1"/>
  <c r="J286" i="38"/>
  <c r="F286" i="38"/>
  <c r="E286" i="38" s="1"/>
  <c r="J285" i="38"/>
  <c r="F285" i="38"/>
  <c r="E285" i="38" s="1"/>
  <c r="J284" i="38"/>
  <c r="F284" i="38"/>
  <c r="E284" i="38" s="1"/>
  <c r="J283" i="38"/>
  <c r="F283" i="38"/>
  <c r="E283" i="38" s="1"/>
  <c r="J282" i="38"/>
  <c r="F282" i="38"/>
  <c r="E282" i="38" s="1"/>
  <c r="J281" i="38"/>
  <c r="F281" i="38"/>
  <c r="E281" i="38" s="1"/>
  <c r="J280" i="38"/>
  <c r="F280" i="38"/>
  <c r="E280" i="38" s="1"/>
  <c r="J279" i="38"/>
  <c r="F279" i="38"/>
  <c r="E279" i="38" s="1"/>
  <c r="J278" i="38"/>
  <c r="F278" i="38"/>
  <c r="E278" i="38" s="1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  <c r="J4" i="38"/>
  <c r="J3" i="38"/>
  <c r="J12" i="22"/>
  <c r="J23" i="20" l="1"/>
  <c r="J22" i="20"/>
  <c r="J21" i="20"/>
  <c r="J20" i="20"/>
  <c r="J19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5" i="19"/>
  <c r="J26" i="19"/>
  <c r="J27" i="19"/>
  <c r="J28" i="19"/>
  <c r="J29" i="19"/>
  <c r="J30" i="19"/>
  <c r="J31" i="19"/>
  <c r="J32" i="19"/>
  <c r="J20" i="19" l="1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8" i="14"/>
  <c r="F28" i="14"/>
  <c r="E28" i="14" s="1"/>
  <c r="J27" i="14"/>
  <c r="F27" i="14"/>
  <c r="E27" i="14" s="1"/>
  <c r="J26" i="14"/>
  <c r="F26" i="14"/>
  <c r="E26" i="14" s="1"/>
  <c r="J25" i="14"/>
  <c r="F25" i="14"/>
  <c r="E25" i="14" s="1"/>
  <c r="J24" i="14"/>
  <c r="F24" i="14"/>
  <c r="E24" i="14" s="1"/>
  <c r="J23" i="14"/>
  <c r="F23" i="14"/>
  <c r="E23" i="14" s="1"/>
  <c r="J22" i="14"/>
  <c r="F22" i="14"/>
  <c r="E22" i="14" s="1"/>
  <c r="J21" i="14"/>
  <c r="F21" i="14"/>
  <c r="E21" i="14" s="1"/>
  <c r="J20" i="14"/>
  <c r="F20" i="14"/>
  <c r="E20" i="14" s="1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17" i="12" l="1"/>
  <c r="J16" i="12"/>
  <c r="J30" i="10" l="1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4" i="10"/>
  <c r="F24" i="10"/>
  <c r="E24" i="10" s="1"/>
  <c r="J23" i="10"/>
  <c r="F23" i="10"/>
  <c r="E23" i="10" s="1"/>
  <c r="J22" i="10"/>
  <c r="F22" i="10"/>
  <c r="E22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32" i="12"/>
  <c r="J31" i="12"/>
  <c r="J30" i="12"/>
  <c r="J29" i="12"/>
  <c r="J28" i="12"/>
  <c r="J27" i="12"/>
  <c r="J26" i="12"/>
  <c r="J25" i="12"/>
  <c r="J24" i="12"/>
  <c r="J23" i="12"/>
  <c r="J22" i="12"/>
  <c r="J21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F36" i="7" l="1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0" i="7"/>
  <c r="E20" i="7" s="1"/>
  <c r="F11" i="7"/>
  <c r="E11" i="7" s="1"/>
  <c r="F10" i="7"/>
  <c r="E10" i="7" s="1"/>
  <c r="F15" i="7"/>
  <c r="E15" i="7" s="1"/>
  <c r="F19" i="7"/>
  <c r="E19" i="7" s="1"/>
  <c r="F9" i="7"/>
  <c r="E9" i="7" s="1"/>
  <c r="F21" i="7"/>
  <c r="E21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F18" i="4" l="1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3" i="2" l="1"/>
  <c r="F9" i="2"/>
  <c r="G9" i="2"/>
  <c r="H9" i="2"/>
  <c r="I9" i="2"/>
  <c r="F10" i="2"/>
  <c r="G10" i="2"/>
  <c r="H10" i="2"/>
  <c r="I10" i="2"/>
  <c r="F4" i="2"/>
  <c r="G4" i="2"/>
  <c r="H4" i="2"/>
  <c r="I4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89" i="2"/>
  <c r="I190" i="2"/>
  <c r="I188" i="2"/>
  <c r="I186" i="2"/>
  <c r="I187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6" i="2"/>
  <c r="I147" i="2"/>
  <c r="I145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6" i="2"/>
  <c r="I125" i="2"/>
  <c r="I127" i="2"/>
  <c r="I128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6" i="2"/>
  <c r="I97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6" i="2"/>
  <c r="I39" i="2"/>
  <c r="I34" i="2"/>
  <c r="I38" i="2"/>
  <c r="I37" i="2"/>
  <c r="I32" i="2"/>
  <c r="I31" i="2"/>
  <c r="I35" i="2"/>
  <c r="I33" i="2"/>
  <c r="I28" i="2"/>
  <c r="I29" i="2"/>
  <c r="I26" i="2"/>
  <c r="I27" i="2"/>
  <c r="I30" i="2"/>
  <c r="I21" i="2"/>
  <c r="I20" i="2"/>
  <c r="I19" i="2"/>
  <c r="I18" i="2"/>
  <c r="I17" i="2"/>
  <c r="I16" i="2"/>
  <c r="I12" i="2"/>
  <c r="I14" i="2"/>
  <c r="I15" i="2"/>
  <c r="I6" i="2"/>
  <c r="I13" i="2"/>
  <c r="I8" i="2"/>
  <c r="I7" i="2"/>
  <c r="I11" i="2"/>
  <c r="I3" i="2"/>
  <c r="I5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89" i="2"/>
  <c r="H190" i="2"/>
  <c r="H188" i="2"/>
  <c r="H186" i="2"/>
  <c r="H187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6" i="2"/>
  <c r="H147" i="2"/>
  <c r="H145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6" i="2"/>
  <c r="H125" i="2"/>
  <c r="H127" i="2"/>
  <c r="H128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6" i="2"/>
  <c r="H39" i="2"/>
  <c r="H34" i="2"/>
  <c r="H38" i="2"/>
  <c r="H37" i="2"/>
  <c r="H32" i="2"/>
  <c r="H31" i="2"/>
  <c r="H35" i="2"/>
  <c r="H33" i="2"/>
  <c r="H28" i="2"/>
  <c r="H29" i="2"/>
  <c r="H26" i="2"/>
  <c r="H27" i="2"/>
  <c r="H30" i="2"/>
  <c r="H22" i="2"/>
  <c r="H5" i="2"/>
  <c r="H3" i="2"/>
  <c r="H11" i="2"/>
  <c r="H7" i="2"/>
  <c r="H8" i="2"/>
  <c r="H13" i="2"/>
  <c r="H6" i="2"/>
  <c r="H15" i="2"/>
  <c r="H14" i="2"/>
  <c r="H12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89" i="2"/>
  <c r="G190" i="2"/>
  <c r="G188" i="2"/>
  <c r="G186" i="2"/>
  <c r="G187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6" i="2"/>
  <c r="G147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6" i="2"/>
  <c r="G125" i="2"/>
  <c r="G127" i="2"/>
  <c r="G128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6" i="2"/>
  <c r="G39" i="2"/>
  <c r="G34" i="2"/>
  <c r="G38" i="2"/>
  <c r="G37" i="2"/>
  <c r="G32" i="2"/>
  <c r="G31" i="2"/>
  <c r="G35" i="2"/>
  <c r="G33" i="2"/>
  <c r="G28" i="2"/>
  <c r="G29" i="2"/>
  <c r="G26" i="2"/>
  <c r="G27" i="2"/>
  <c r="G3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89" i="2"/>
  <c r="F190" i="2"/>
  <c r="F188" i="2"/>
  <c r="F186" i="2"/>
  <c r="F187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6" i="2"/>
  <c r="F147" i="2"/>
  <c r="F145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6" i="2"/>
  <c r="F125" i="2"/>
  <c r="F127" i="2"/>
  <c r="F128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6" i="2"/>
  <c r="F97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6" i="2"/>
  <c r="F39" i="2"/>
  <c r="F34" i="2"/>
  <c r="F38" i="2"/>
  <c r="F37" i="2"/>
  <c r="F32" i="2"/>
  <c r="F31" i="2"/>
  <c r="F35" i="2"/>
  <c r="F33" i="2"/>
  <c r="F28" i="2"/>
  <c r="F29" i="2"/>
  <c r="F26" i="2"/>
  <c r="F27" i="2"/>
  <c r="F30" i="2"/>
  <c r="F22" i="2"/>
  <c r="F5" i="2"/>
  <c r="F11" i="2"/>
  <c r="F7" i="2"/>
  <c r="F8" i="2"/>
  <c r="F13" i="2"/>
  <c r="F6" i="2"/>
  <c r="F15" i="2"/>
  <c r="F14" i="2"/>
  <c r="F12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5" i="2"/>
  <c r="G3" i="2"/>
  <c r="G11" i="2"/>
  <c r="G7" i="2"/>
  <c r="G8" i="2"/>
  <c r="G13" i="2"/>
  <c r="G6" i="2"/>
  <c r="G15" i="2"/>
  <c r="G14" i="2"/>
  <c r="G12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<sst xmlns="http://schemas.openxmlformats.org/spreadsheetml/2006/main" count="5055" uniqueCount="516">
  <si>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</si>
  <si>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</si>
  <si>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</si>
  <si>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</si>
  <si>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</si>
  <si>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</si>
  <si>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</si>
  <si>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</si>
  <si>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</si>
  <si>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</si>
  <si>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</si>
  <si>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</si>
  <si>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</si>
  <si>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</si>
  <si>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</si>
  <si>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</si>
  <si>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</si>
  <si>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</si>
  <si>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</si>
  <si>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</si>
  <si>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</si>
  <si>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</si>
  <si>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</si>
  <si>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</si>
  <si>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</si>
  <si>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</si>
  <si>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</si>
  <si>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</si>
  <si>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</si>
  <si>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</si>
  <si>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</si>
  <si>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</si>
  <si>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</si>
  <si>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</si>
  <si>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</si>
  <si>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</si>
  <si>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</si>
  <si>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</si>
  <si>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</si>
  <si>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</si>
  <si>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</si>
  <si>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</si>
  <si>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</si>
  <si>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</si>
  <si>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</si>
  <si>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</si>
  <si>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</si>
  <si>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</si>
  <si>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</si>
  <si>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</si>
  <si>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</si>
  <si>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</si>
  <si>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</si>
  <si>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</si>
  <si>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</si>
  <si>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</si>
  <si>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</si>
  <si>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</si>
  <si>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</si>
  <si>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</si>
  <si>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</si>
  <si>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</si>
  <si>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</si>
  <si>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</si>
  <si>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</si>
  <si>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</si>
  <si>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</si>
  <si>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</si>
  <si>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</si>
  <si>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</si>
  <si>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</si>
  <si>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</si>
  <si>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</si>
  <si>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</si>
  <si>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</si>
  <si>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</si>
  <si>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</si>
  <si>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</si>
  <si>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</si>
  <si>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</si>
  <si>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</si>
  <si>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</si>
  <si>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</si>
  <si>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</si>
  <si>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</si>
  <si>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</si>
  <si>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</si>
  <si>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</si>
  <si>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</si>
  <si>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</si>
  <si>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</si>
  <si>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</si>
  <si>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</si>
  <si>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</si>
  <si>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</si>
  <si>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</si>
  <si>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</si>
  <si>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</si>
  <si>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</si>
  <si>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</si>
  <si>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</si>
  <si>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</si>
  <si>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</si>
  <si>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</si>
  <si>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</si>
  <si>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</si>
  <si>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</si>
  <si>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</si>
  <si>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</si>
  <si>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</si>
  <si>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</si>
  <si>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</si>
  <si>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</si>
  <si>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</si>
  <si>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</si>
  <si>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</si>
  <si>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</si>
  <si>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</si>
  <si>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</si>
  <si>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</si>
  <si>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</si>
  <si>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</si>
  <si>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</si>
  <si>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</si>
  <si>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</si>
  <si>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</si>
  <si>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</si>
  <si>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</si>
  <si>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</si>
  <si>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</si>
  <si>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</si>
  <si>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</si>
  <si>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</si>
  <si>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</si>
  <si>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</si>
  <si>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</si>
  <si>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</si>
  <si>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</si>
  <si>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</si>
  <si>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</si>
  <si>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</si>
  <si>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</si>
  <si>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</si>
  <si>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</si>
  <si>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</si>
  <si>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</si>
  <si>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</si>
  <si>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</si>
  <si>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</si>
  <si>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</si>
  <si>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</si>
  <si>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</si>
  <si>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</si>
  <si>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</si>
  <si>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</si>
  <si>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</si>
  <si>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</si>
  <si>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</si>
  <si>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</si>
  <si>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</si>
  <si>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</si>
  <si>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</si>
  <si>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</si>
  <si>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</si>
  <si>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</si>
  <si>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</si>
  <si>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</si>
  <si>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</si>
  <si>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</si>
  <si>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</si>
  <si>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</si>
  <si>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</si>
  <si>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</si>
  <si>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</si>
  <si>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</si>
  <si>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</si>
  <si>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</si>
  <si>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</si>
  <si>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</si>
  <si>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</si>
  <si>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</si>
  <si>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</si>
  <si>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</si>
  <si>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</si>
  <si>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</si>
  <si>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</si>
  <si>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</si>
  <si>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</si>
  <si>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</si>
  <si>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</si>
  <si>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</si>
  <si>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</si>
  <si>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</si>
  <si>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</si>
  <si>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</si>
  <si>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</si>
  <si>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</si>
  <si>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</si>
  <si>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</si>
  <si>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</si>
  <si>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</si>
  <si>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</si>
  <si>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</si>
  <si>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</si>
  <si>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</si>
  <si>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</si>
  <si>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</si>
  <si>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</si>
  <si>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</si>
  <si>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</si>
  <si>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</si>
  <si>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</si>
  <si>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</si>
  <si>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</si>
  <si>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</si>
  <si>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</si>
  <si>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</si>
  <si>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</si>
  <si>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</si>
  <si>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</si>
  <si>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</si>
  <si>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</si>
  <si>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</si>
  <si>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</si>
  <si>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</si>
  <si>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</si>
  <si>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</si>
  <si>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</si>
  <si>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</si>
  <si>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</si>
  <si>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</si>
  <si>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</si>
  <si>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</si>
  <si>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</si>
  <si>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</si>
  <si>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</si>
  <si>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</si>
  <si>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</si>
  <si>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</si>
  <si>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</si>
  <si>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</si>
  <si>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</si>
  <si>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</si>
  <si>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</si>
  <si>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</si>
  <si>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</si>
  <si>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</si>
  <si>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</si>
  <si>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</si>
  <si>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</si>
  <si>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</si>
  <si>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</si>
  <si>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</si>
  <si>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</si>
  <si>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</si>
  <si>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</si>
  <si>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</si>
  <si>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</si>
  <si>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</si>
  <si>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</si>
  <si>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</si>
  <si>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</si>
  <si>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</si>
  <si>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</si>
  <si>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</si>
  <si>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</si>
  <si>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</si>
  <si>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</si>
  <si>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</si>
  <si>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</si>
  <si>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</si>
  <si>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</si>
  <si>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</si>
  <si>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</si>
  <si>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</si>
  <si>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</si>
  <si>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</si>
  <si>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</si>
  <si>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</si>
  <si>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</si>
  <si>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</si>
  <si>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</si>
  <si>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</si>
  <si>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</si>
  <si>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</si>
  <si>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</si>
  <si>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</si>
  <si>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</si>
  <si>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</si>
  <si>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</si>
  <si>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</si>
  <si>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</si>
  <si>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</si>
  <si>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</si>
  <si>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</si>
  <si>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</si>
  <si>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</si>
  <si>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</si>
  <si>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</si>
  <si>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</si>
  <si>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</si>
  <si>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</si>
  <si>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</si>
  <si>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</si>
  <si>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</si>
  <si>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</si>
  <si>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</si>
  <si>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</si>
  <si>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</si>
  <si>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</si>
  <si>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</si>
  <si>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</si>
  <si>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</si>
  <si>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</si>
  <si>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</si>
  <si>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</si>
  <si>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</si>
  <si>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</si>
  <si>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</si>
  <si>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</si>
  <si>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</si>
  <si>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</si>
  <si>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</si>
  <si>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</si>
  <si>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</si>
  <si>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</si>
  <si>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</si>
  <si>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</si>
  <si>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</si>
  <si>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</si>
  <si>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</si>
  <si>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</si>
  <si>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</si>
  <si>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</si>
  <si>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</si>
  <si>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</si>
  <si>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</si>
  <si>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</si>
  <si>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</si>
  <si>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</si>
  <si>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</si>
  <si>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</si>
  <si>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</si>
  <si>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</si>
  <si>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</si>
  <si>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</si>
  <si>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</si>
  <si>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</si>
  <si>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</si>
  <si>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</si>
  <si>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</si>
  <si>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</si>
  <si>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</si>
  <si>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</si>
  <si>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</si>
  <si>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</si>
  <si>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</si>
  <si>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</si>
  <si>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</si>
  <si>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</si>
  <si>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</si>
  <si>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</si>
  <si>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</si>
  <si>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</si>
  <si>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</si>
  <si>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</si>
  <si>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</si>
  <si>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</si>
  <si>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</si>
  <si>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</si>
  <si>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</si>
  <si>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</si>
  <si>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</si>
  <si>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</si>
  <si>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</si>
  <si>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</si>
  <si>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</si>
  <si>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</si>
  <si>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</si>
  <si>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</si>
  <si>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</si>
  <si>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</si>
  <si>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</si>
  <si>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</si>
  <si>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</si>
  <si>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</si>
  <si>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</si>
  <si>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</si>
  <si>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</si>
  <si>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</si>
  <si>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</si>
  <si>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</si>
  <si>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</si>
  <si>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</si>
  <si>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</si>
  <si>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</si>
  <si>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</si>
  <si>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</si>
  <si>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</si>
  <si>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</si>
  <si>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</si>
  <si>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</si>
  <si>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</si>
  <si>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</si>
  <si>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</si>
  <si>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</si>
  <si>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</si>
  <si>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</si>
  <si>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</si>
  <si>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</si>
  <si>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</si>
  <si>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</si>
  <si>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</si>
  <si>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</si>
  <si>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</si>
  <si>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</si>
  <si>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</si>
  <si>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</si>
  <si>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</si>
  <si>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</si>
  <si>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</si>
  <si>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</si>
  <si>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</si>
  <si>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</si>
  <si>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</si>
  <si>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</si>
  <si>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</si>
  <si>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</si>
  <si>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</si>
  <si>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</si>
  <si>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</si>
  <si>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</si>
  <si>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</si>
  <si>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</si>
  <si>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</si>
  <si>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</si>
  <si>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</si>
  <si>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</si>
  <si>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</si>
  <si>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</si>
  <si>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</si>
  <si>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</si>
  <si>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</si>
  <si>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</si>
  <si>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</si>
  <si>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</si>
  <si>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</si>
  <si>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</si>
  <si>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</si>
  <si>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</si>
  <si>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</si>
  <si>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</si>
  <si>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</si>
  <si>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</si>
  <si>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</si>
  <si>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</si>
  <si>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</si>
  <si>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</si>
  <si>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</si>
  <si>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</si>
  <si>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</si>
  <si>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</si>
  <si>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</si>
  <si>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</si>
  <si>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</si>
  <si>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</si>
  <si>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</si>
  <si>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</si>
  <si>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</si>
  <si>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</si>
  <si>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</si>
  <si>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</si>
  <si>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</si>
  <si>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</si>
  <si>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</si>
  <si>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</si>
  <si>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</si>
  <si>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</si>
  <si>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</si>
  <si>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</si>
  <si>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</si>
  <si>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</si>
  <si>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</si>
  <si>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</si>
  <si>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</si>
  <si>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</si>
  <si>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</si>
  <si>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</si>
  <si>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</si>
  <si>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</si>
  <si>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</si>
  <si>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</si>
  <si>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</si>
  <si>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</si>
  <si>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</si>
  <si>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</si>
  <si>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</si>
  <si>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</si>
  <si>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</si>
  <si>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</si>
  <si>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</si>
  <si>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</si>
  <si>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</si>
  <si>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</si>
  <si>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</si>
  <si>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</si>
  <si>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</si>
  <si>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</si>
  <si>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</si>
  <si>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</si>
  <si>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</si>
  <si>
    <t>Ježek Jiří</t>
  </si>
  <si>
    <t>1 kolo</t>
  </si>
  <si>
    <t>Hadrávek Čeněk</t>
  </si>
  <si>
    <t>Lang Karel</t>
  </si>
  <si>
    <t>Bulová 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</si>
</sst>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8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0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3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4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6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9" fillId="4" borderId="1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/>
    </xf>
    <xf numFmtId="0" fontId="39" fillId="12" borderId="2" xfId="0" applyFont="1" applyFill="1" applyBorder="1" applyAlignment="1">
      <alignment horizontal="center"/>
    </xf>
    <xf numFmtId="0" fontId="39" fillId="12" borderId="5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29" fillId="0" borderId="0" xfId="0" applyFont="1"/>
    <xf numFmtId="0" fontId="40" fillId="4" borderId="1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1" fillId="0" borderId="0" xfId="0" applyFont="1"/>
    <xf numFmtId="0" fontId="40" fillId="4" borderId="41" xfId="0" applyFont="1" applyFill="1" applyBorder="1" applyAlignment="1">
      <alignment horizontal="center" vertical="center"/>
    </xf>
    <xf numFmtId="0" fontId="41" fillId="0" borderId="0" xfId="0" applyFont="1" applyFill="1"/>
    <xf numFmtId="0" fontId="40" fillId="4" borderId="38" xfId="0" applyFont="1" applyFill="1" applyBorder="1" applyAlignment="1">
      <alignment horizontal="center" vertical="center"/>
    </xf>
    <xf numFmtId="0" fontId="42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8" fillId="0" borderId="9" xfId="0" applyFont="1" applyFill="1" applyBorder="1"/>
    <xf numFmtId="0" fontId="38" fillId="0" borderId="3" xfId="0" applyFont="1" applyFill="1" applyBorder="1"/>
    <xf numFmtId="0" fontId="38" fillId="0" borderId="6" xfId="0" applyFont="1" applyFill="1" applyBorder="1"/>
    <xf numFmtId="0" fontId="38" fillId="0" borderId="36" xfId="0" applyFont="1" applyFill="1" applyBorder="1"/>
    <xf numFmtId="0" fontId="43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8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39" fillId="12" borderId="5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3" xfId="0" applyFont="1" applyFill="1" applyBorder="1"/>
    <xf numFmtId="0" fontId="43" fillId="4" borderId="14" xfId="0" applyFont="1" applyFill="1" applyBorder="1" applyAlignment="1">
      <alignment horizontal="center" vertical="center"/>
    </xf>
    <xf numFmtId="0" fontId="38" fillId="0" borderId="34" xfId="0" applyFont="1" applyFill="1" applyBorder="1"/>
    <xf numFmtId="0" fontId="38" fillId="0" borderId="19" xfId="0" applyFont="1" applyFill="1" applyBorder="1"/>
    <xf numFmtId="0" fontId="38" fillId="0" borderId="20" xfId="0" applyFont="1" applyFill="1" applyBorder="1"/>
    <xf numFmtId="0" fontId="38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8" fillId="0" borderId="52" xfId="0" applyFont="1" applyFill="1" applyBorder="1"/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39" fillId="12" borderId="15" xfId="0" applyFont="1" applyFill="1" applyBorder="1" applyAlignment="1">
      <alignment horizontal="center"/>
    </xf>
    <xf numFmtId="45" fontId="36" fillId="0" borderId="37" xfId="0" applyNumberFormat="1" applyFont="1" applyBorder="1" applyAlignment="1">
      <alignment horizontal="left"/>
    </xf>
    <xf numFmtId="45" fontId="36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6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39" fillId="12" borderId="28" xfId="0" applyFont="1" applyFill="1" applyBorder="1" applyAlignment="1">
      <alignment horizontal="center"/>
    </xf>
    <xf numFmtId="45" fontId="39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1" fillId="0" borderId="37" xfId="0" applyNumberFormat="1" applyFont="1" applyFill="1" applyBorder="1" applyAlignment="1">
      <alignment horizontal="center"/>
    </xf>
    <xf numFmtId="45" fontId="39" fillId="11" borderId="15" xfId="0" applyNumberFormat="1" applyFont="1" applyFill="1" applyBorder="1" applyAlignment="1">
      <alignment horizontal="center"/>
    </xf>
    <xf numFmtId="45" fontId="39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1" fillId="0" borderId="54" xfId="0" applyNumberFormat="1" applyFont="1" applyFill="1" applyBorder="1" applyAlignment="1">
      <alignment horizontal="center"/>
    </xf>
    <xf numFmtId="14" fontId="41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/>
    </xf>
    <xf numFmtId="45" fontId="39" fillId="6" borderId="28" xfId="0" applyNumberFormat="1" applyFont="1" applyFill="1" applyBorder="1" applyAlignment="1">
      <alignment horizontal="center"/>
    </xf>
    <xf numFmtId="14" fontId="41" fillId="0" borderId="60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7" fillId="0" borderId="22" xfId="0" applyFont="1" applyFill="1" applyBorder="1"/>
    <xf numFmtId="16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45" fontId="1" fillId="0" borderId="3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0" fillId="0" borderId="0" xfId="0" applyAlignment="1">
      <alignment vertical="center"/>
    </xf>
    <xf numFmtId="45" fontId="1" fillId="0" borderId="9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1" fillId="9" borderId="27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31" fillId="9" borderId="38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38" customWidth="1"/>
    <col min="5" max="5" width="3.7109375" style="24" customWidth="1"/>
    <col min="6" max="6" width="3.7109375" style="238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3">
        <v>1989</v>
      </c>
      <c r="D3" s="233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0">
        <f t="shared" ref="F3:F23" ca="1" si="0">(YEAR(TODAY())-C3)</f>
        <v>25</v>
      </c>
      <c r="G3" s="319" t="s">
        <v>327</v>
      </c>
      <c r="H3" s="312">
        <v>2.1516203703703704E-2</v>
      </c>
      <c r="I3" s="51">
        <v>21</v>
      </c>
      <c r="J3" s="311">
        <f t="shared" ref="J3:J23" si="1">H3/6.2</f>
        <v>3.4703554360812424E-3</v>
      </c>
    </row>
    <row r="4" spans="1:10" ht="12.95" customHeight="1" x14ac:dyDescent="0.25">
      <c r="A4" s="34">
        <v>2</v>
      </c>
      <c r="B4" s="223" t="s">
        <v>273</v>
      </c>
      <c r="C4" s="234">
        <v>1969</v>
      </c>
      <c r="D4" s="250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0">
        <f t="shared" ca="1" si="0"/>
        <v>45</v>
      </c>
      <c r="G4" s="225" t="s">
        <v>332</v>
      </c>
      <c r="H4" s="312">
        <v>2.1597222222222223E-2</v>
      </c>
      <c r="I4" s="51">
        <v>20</v>
      </c>
      <c r="J4" s="310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37">
        <v>1998</v>
      </c>
      <c r="D5" s="251" t="s">
        <v>398</v>
      </c>
      <c r="E5" s="43" t="str">
        <f t="shared" ca="1" si="2"/>
        <v>M</v>
      </c>
      <c r="F5" s="240">
        <f t="shared" ca="1" si="0"/>
        <v>16</v>
      </c>
      <c r="G5" s="49" t="s">
        <v>323</v>
      </c>
      <c r="H5" s="312">
        <v>2.1956018518518517E-2</v>
      </c>
      <c r="I5" s="51">
        <v>19</v>
      </c>
      <c r="J5" s="310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5">
        <v>1970</v>
      </c>
      <c r="D6" s="233" t="s">
        <v>398</v>
      </c>
      <c r="E6" s="43" t="str">
        <f t="shared" ca="1" si="2"/>
        <v>V1</v>
      </c>
      <c r="F6" s="240">
        <f t="shared" ca="1" si="0"/>
        <v>44</v>
      </c>
      <c r="G6" s="48" t="s">
        <v>332</v>
      </c>
      <c r="H6" s="312">
        <v>2.2187499999999999E-2</v>
      </c>
      <c r="I6" s="51">
        <v>18</v>
      </c>
      <c r="J6" s="310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2"/>
        <v>M</v>
      </c>
      <c r="F7" s="240">
        <f t="shared" ca="1" si="0"/>
        <v>36</v>
      </c>
      <c r="G7" s="45" t="s">
        <v>317</v>
      </c>
      <c r="H7" s="312">
        <v>2.2314814814814815E-2</v>
      </c>
      <c r="I7" s="51">
        <v>17</v>
      </c>
      <c r="J7" s="310">
        <f t="shared" si="1"/>
        <v>3.599163679808841E-3</v>
      </c>
    </row>
    <row r="8" spans="1:10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2"/>
        <v>M</v>
      </c>
      <c r="F8" s="240">
        <f t="shared" ca="1" si="0"/>
        <v>20</v>
      </c>
      <c r="G8" s="225" t="s">
        <v>349</v>
      </c>
      <c r="H8" s="312">
        <v>2.2673611111111113E-2</v>
      </c>
      <c r="I8" s="51">
        <v>16</v>
      </c>
      <c r="J8" s="310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37">
        <v>1976</v>
      </c>
      <c r="D9" s="251" t="s">
        <v>399</v>
      </c>
      <c r="E9" s="43" t="str">
        <f t="shared" ca="1" si="2"/>
        <v>ŽV</v>
      </c>
      <c r="F9" s="240">
        <f t="shared" ca="1" si="0"/>
        <v>38</v>
      </c>
      <c r="G9" s="46" t="s">
        <v>317</v>
      </c>
      <c r="H9" s="312">
        <v>2.2719907407407411E-2</v>
      </c>
      <c r="I9" s="51">
        <v>15</v>
      </c>
      <c r="J9" s="310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5">
        <v>1972</v>
      </c>
      <c r="D10" s="233" t="s">
        <v>398</v>
      </c>
      <c r="E10" s="43" t="str">
        <f t="shared" ca="1" si="2"/>
        <v>V1</v>
      </c>
      <c r="F10" s="240">
        <f t="shared" ca="1" si="0"/>
        <v>42</v>
      </c>
      <c r="G10" s="48" t="s">
        <v>317</v>
      </c>
      <c r="H10" s="312">
        <v>2.2731481481481481E-2</v>
      </c>
      <c r="I10" s="51">
        <v>14</v>
      </c>
      <c r="J10" s="310">
        <f t="shared" si="1"/>
        <v>3.6663679808841098E-3</v>
      </c>
    </row>
    <row r="11" spans="1:10" ht="12.95" customHeight="1" x14ac:dyDescent="0.25">
      <c r="A11" s="34">
        <v>9</v>
      </c>
      <c r="B11" s="223" t="s">
        <v>302</v>
      </c>
      <c r="C11" s="234">
        <v>1977</v>
      </c>
      <c r="D11" s="250" t="s">
        <v>398</v>
      </c>
      <c r="E11" s="43" t="str">
        <f t="shared" ca="1" si="2"/>
        <v>M</v>
      </c>
      <c r="F11" s="240">
        <f t="shared" ca="1" si="0"/>
        <v>37</v>
      </c>
      <c r="G11" s="225" t="s">
        <v>317</v>
      </c>
      <c r="H11" s="312">
        <v>2.3136574074074077E-2</v>
      </c>
      <c r="I11" s="51">
        <v>13</v>
      </c>
      <c r="J11" s="310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5">
        <v>1988</v>
      </c>
      <c r="D12" s="233" t="s">
        <v>398</v>
      </c>
      <c r="E12" s="43" t="str">
        <f t="shared" ca="1" si="2"/>
        <v>M</v>
      </c>
      <c r="F12" s="240">
        <f t="shared" ca="1" si="0"/>
        <v>26</v>
      </c>
      <c r="G12" s="48" t="s">
        <v>323</v>
      </c>
      <c r="H12" s="312">
        <v>2.359953703703704E-2</v>
      </c>
      <c r="I12" s="51">
        <v>12</v>
      </c>
      <c r="J12" s="310">
        <f t="shared" si="1"/>
        <v>3.806376941457587E-3</v>
      </c>
    </row>
    <row r="13" spans="1:10" ht="12.95" customHeight="1" x14ac:dyDescent="0.25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2"/>
        <v>V1</v>
      </c>
      <c r="F13" s="240">
        <f t="shared" ca="1" si="0"/>
        <v>49</v>
      </c>
      <c r="G13" s="225" t="s">
        <v>331</v>
      </c>
      <c r="H13" s="312">
        <v>2.4386574074074074E-2</v>
      </c>
      <c r="I13" s="51">
        <v>11</v>
      </c>
      <c r="J13" s="310">
        <f t="shared" si="1"/>
        <v>3.9333183990442055E-3</v>
      </c>
    </row>
    <row r="14" spans="1:10" ht="12.95" customHeight="1" x14ac:dyDescent="0.25">
      <c r="A14" s="34">
        <v>12</v>
      </c>
      <c r="B14" s="223" t="s">
        <v>313</v>
      </c>
      <c r="C14" s="234">
        <v>1951</v>
      </c>
      <c r="D14" s="250" t="s">
        <v>398</v>
      </c>
      <c r="E14" s="43" t="str">
        <f t="shared" ca="1" si="2"/>
        <v>V3</v>
      </c>
      <c r="F14" s="240">
        <f t="shared" ca="1" si="0"/>
        <v>63</v>
      </c>
      <c r="G14" s="225" t="s">
        <v>317</v>
      </c>
      <c r="H14" s="312">
        <v>2.5370370370370366E-2</v>
      </c>
      <c r="I14" s="51">
        <v>10</v>
      </c>
      <c r="J14" s="310">
        <f t="shared" si="1"/>
        <v>4.0919952210274786E-3</v>
      </c>
    </row>
    <row r="15" spans="1:10" ht="12.95" customHeight="1" x14ac:dyDescent="0.25">
      <c r="A15" s="34">
        <v>13</v>
      </c>
      <c r="B15" s="223" t="s">
        <v>127</v>
      </c>
      <c r="C15" s="234">
        <v>1967</v>
      </c>
      <c r="D15" s="250" t="s">
        <v>398</v>
      </c>
      <c r="E15" s="43" t="str">
        <f t="shared" ca="1" si="2"/>
        <v>V1</v>
      </c>
      <c r="F15" s="240">
        <f t="shared" ca="1" si="0"/>
        <v>47</v>
      </c>
      <c r="G15" s="225" t="s">
        <v>334</v>
      </c>
      <c r="H15" s="312">
        <v>2.5474537037037035E-2</v>
      </c>
      <c r="I15" s="51">
        <v>9</v>
      </c>
      <c r="J15" s="310">
        <f t="shared" si="1"/>
        <v>4.1087962962962962E-3</v>
      </c>
    </row>
    <row r="16" spans="1:10" ht="12.95" customHeight="1" x14ac:dyDescent="0.25">
      <c r="A16" s="34">
        <v>14</v>
      </c>
      <c r="B16" s="223" t="s">
        <v>131</v>
      </c>
      <c r="C16" s="234">
        <v>1972</v>
      </c>
      <c r="D16" s="250" t="s">
        <v>398</v>
      </c>
      <c r="E16" s="43" t="str">
        <f t="shared" ca="1" si="2"/>
        <v>V1</v>
      </c>
      <c r="F16" s="240">
        <f t="shared" ca="1" si="0"/>
        <v>42</v>
      </c>
      <c r="G16" s="225" t="s">
        <v>341</v>
      </c>
      <c r="H16" s="312">
        <v>2.6053240740740738E-2</v>
      </c>
      <c r="I16" s="51">
        <v>8</v>
      </c>
      <c r="J16" s="310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37">
        <v>1973</v>
      </c>
      <c r="D17" s="251" t="s">
        <v>399</v>
      </c>
      <c r="E17" s="43" t="str">
        <f t="shared" ca="1" si="2"/>
        <v>ŽV</v>
      </c>
      <c r="F17" s="240">
        <f t="shared" ca="1" si="0"/>
        <v>41</v>
      </c>
      <c r="G17" s="49" t="s">
        <v>323</v>
      </c>
      <c r="H17" s="312">
        <v>2.6631944444444444E-2</v>
      </c>
      <c r="I17" s="51">
        <v>7</v>
      </c>
      <c r="J17" s="310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5">
        <v>1958</v>
      </c>
      <c r="D18" s="233" t="s">
        <v>399</v>
      </c>
      <c r="E18" s="43" t="str">
        <f t="shared" ca="1" si="2"/>
        <v>ŽV</v>
      </c>
      <c r="F18" s="240">
        <f t="shared" ca="1" si="0"/>
        <v>56</v>
      </c>
      <c r="G18" s="48" t="s">
        <v>334</v>
      </c>
      <c r="H18" s="312">
        <v>2.7384259259259257E-2</v>
      </c>
      <c r="I18" s="51">
        <v>6</v>
      </c>
      <c r="J18" s="310">
        <f t="shared" si="1"/>
        <v>4.4168160095579443E-3</v>
      </c>
    </row>
    <row r="19" spans="1:10" ht="12.95" customHeight="1" x14ac:dyDescent="0.25">
      <c r="A19" s="34">
        <v>17</v>
      </c>
      <c r="B19" s="223" t="s">
        <v>58</v>
      </c>
      <c r="C19" s="234">
        <v>1949</v>
      </c>
      <c r="D19" s="250" t="s">
        <v>398</v>
      </c>
      <c r="E19" s="43" t="str">
        <f t="shared" ca="1" si="2"/>
        <v>V3</v>
      </c>
      <c r="F19" s="240">
        <f t="shared" ca="1" si="0"/>
        <v>65</v>
      </c>
      <c r="G19" s="225" t="s">
        <v>332</v>
      </c>
      <c r="H19" s="312">
        <v>2.7395833333333338E-2</v>
      </c>
      <c r="I19" s="51">
        <v>5</v>
      </c>
      <c r="J19" s="310">
        <f t="shared" si="1"/>
        <v>4.4186827956989253E-3</v>
      </c>
    </row>
    <row r="20" spans="1:10" ht="12.95" customHeight="1" x14ac:dyDescent="0.25">
      <c r="A20" s="34">
        <v>18</v>
      </c>
      <c r="B20" s="223" t="s">
        <v>488</v>
      </c>
      <c r="C20" s="234">
        <v>1971</v>
      </c>
      <c r="D20" s="250" t="s">
        <v>398</v>
      </c>
      <c r="E20" s="43" t="str">
        <f t="shared" ca="1" si="2"/>
        <v>V1</v>
      </c>
      <c r="F20" s="240">
        <f t="shared" ca="1" si="0"/>
        <v>43</v>
      </c>
      <c r="G20" s="225" t="s">
        <v>489</v>
      </c>
      <c r="H20" s="312">
        <v>2.8217592592592589E-2</v>
      </c>
      <c r="I20" s="51">
        <v>4</v>
      </c>
      <c r="J20" s="310">
        <f t="shared" si="1"/>
        <v>4.551224611708482E-3</v>
      </c>
    </row>
    <row r="21" spans="1:10" ht="12.95" customHeight="1" x14ac:dyDescent="0.25">
      <c r="A21" s="34">
        <v>19</v>
      </c>
      <c r="B21" s="223" t="s">
        <v>490</v>
      </c>
      <c r="C21" s="234">
        <v>1980</v>
      </c>
      <c r="D21" s="250" t="s">
        <v>399</v>
      </c>
      <c r="E21" s="43" t="str">
        <f t="shared" ca="1" si="2"/>
        <v>Ž</v>
      </c>
      <c r="F21" s="240">
        <f t="shared" ca="1" si="0"/>
        <v>34</v>
      </c>
      <c r="G21" s="225" t="s">
        <v>327</v>
      </c>
      <c r="H21" s="312">
        <v>3.1516203703703706E-2</v>
      </c>
      <c r="I21" s="51">
        <v>3</v>
      </c>
      <c r="J21" s="310">
        <f t="shared" si="1"/>
        <v>5.0832586618876942E-3</v>
      </c>
    </row>
    <row r="22" spans="1:10" ht="12.95" customHeight="1" x14ac:dyDescent="0.25">
      <c r="A22" s="34">
        <v>20</v>
      </c>
      <c r="B22" s="223" t="s">
        <v>144</v>
      </c>
      <c r="C22" s="234">
        <v>1969</v>
      </c>
      <c r="D22" s="250" t="s">
        <v>399</v>
      </c>
      <c r="E22" s="43" t="str">
        <f t="shared" ca="1" si="2"/>
        <v>ŽV</v>
      </c>
      <c r="F22" s="240">
        <f t="shared" ca="1" si="0"/>
        <v>45</v>
      </c>
      <c r="G22" s="225" t="s">
        <v>323</v>
      </c>
      <c r="H22" s="312">
        <v>3.2060185185185185E-2</v>
      </c>
      <c r="I22" s="51">
        <v>2</v>
      </c>
      <c r="J22" s="310">
        <f t="shared" si="1"/>
        <v>5.1709976105137395E-3</v>
      </c>
    </row>
    <row r="23" spans="1:10" ht="12.95" customHeight="1" x14ac:dyDescent="0.25">
      <c r="A23" s="34">
        <v>21</v>
      </c>
      <c r="B23" s="223" t="s">
        <v>266</v>
      </c>
      <c r="C23" s="234">
        <v>1974</v>
      </c>
      <c r="D23" s="250" t="s">
        <v>399</v>
      </c>
      <c r="E23" s="43" t="str">
        <f t="shared" ca="1" si="2"/>
        <v>ŽV</v>
      </c>
      <c r="F23" s="240">
        <f t="shared" ca="1" si="0"/>
        <v>40</v>
      </c>
      <c r="G23" s="225" t="s">
        <v>323</v>
      </c>
      <c r="H23" s="312">
        <v>3.2129629629629626E-2</v>
      </c>
      <c r="I23" s="51">
        <v>1</v>
      </c>
      <c r="J23" s="310">
        <f t="shared" si="1"/>
        <v>5.1821983273596167E-3</v>
      </c>
    </row>
    <row r="24" spans="1:10" s="138" customFormat="1" ht="12.95" customHeight="1" x14ac:dyDescent="0.25">
      <c r="A24" s="246"/>
      <c r="B24" s="23"/>
      <c r="C24" s="238"/>
      <c r="D24" s="238"/>
      <c r="E24" s="4"/>
      <c r="F24" s="121"/>
      <c r="G24" s="12"/>
      <c r="H24" s="316"/>
      <c r="I24" s="317"/>
      <c r="J24" s="318"/>
    </row>
    <row r="26" spans="1:10" ht="12.95" customHeight="1" x14ac:dyDescent="0.25">
      <c r="A26" s="36" t="s">
        <v>441</v>
      </c>
      <c r="B26" s="39" t="s">
        <v>464</v>
      </c>
      <c r="C26" s="232" t="s">
        <v>0</v>
      </c>
      <c r="D26" s="232" t="s">
        <v>397</v>
      </c>
      <c r="E26" s="38" t="s">
        <v>401</v>
      </c>
      <c r="F26" s="232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38">
        <v>1999</v>
      </c>
      <c r="D27" s="238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0">
        <f t="shared" ref="F27:F33" ca="1" si="4">(YEAR(TODAY())-C27)</f>
        <v>15</v>
      </c>
      <c r="G27" s="12" t="s">
        <v>327</v>
      </c>
      <c r="H27" s="312">
        <v>1.042824074074074E-2</v>
      </c>
      <c r="I27" s="245">
        <v>7</v>
      </c>
      <c r="J27" s="310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38">
        <v>2001</v>
      </c>
      <c r="D28" s="238" t="s">
        <v>398</v>
      </c>
      <c r="E28" s="43" t="str">
        <f t="shared" ca="1" si="3"/>
        <v>Žcm</v>
      </c>
      <c r="F28" s="240">
        <f t="shared" ca="1" si="4"/>
        <v>13</v>
      </c>
      <c r="G28" s="12" t="s">
        <v>327</v>
      </c>
      <c r="H28" s="312">
        <v>1.0949074074074075E-2</v>
      </c>
      <c r="I28" s="245">
        <v>6</v>
      </c>
      <c r="J28" s="310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38">
        <v>2001</v>
      </c>
      <c r="D29" s="238" t="s">
        <v>399</v>
      </c>
      <c r="E29" s="43" t="str">
        <f t="shared" ca="1" si="3"/>
        <v>Žkm</v>
      </c>
      <c r="F29" s="240">
        <f t="shared" ca="1" si="4"/>
        <v>13</v>
      </c>
      <c r="G29" s="12" t="s">
        <v>323</v>
      </c>
      <c r="H29" s="312">
        <v>1.2337962962962962E-2</v>
      </c>
      <c r="I29" s="245">
        <v>5</v>
      </c>
      <c r="J29" s="310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38">
        <v>2002</v>
      </c>
      <c r="D30" s="238" t="s">
        <v>398</v>
      </c>
      <c r="E30" s="43" t="str">
        <f t="shared" ca="1" si="3"/>
        <v>Žcm</v>
      </c>
      <c r="F30" s="240">
        <f t="shared" ca="1" si="4"/>
        <v>12</v>
      </c>
      <c r="G30" s="12" t="s">
        <v>327</v>
      </c>
      <c r="H30" s="312">
        <v>1.2650462962962962E-2</v>
      </c>
      <c r="I30" s="245">
        <v>4</v>
      </c>
      <c r="J30" s="310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1.4050925925925927E-2</v>
      </c>
      <c r="I31" s="245">
        <v>3</v>
      </c>
      <c r="J31" s="310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38">
        <v>2002</v>
      </c>
      <c r="D32" s="238" t="s">
        <v>399</v>
      </c>
      <c r="E32" s="43" t="str">
        <f t="shared" ca="1" si="3"/>
        <v>Žkm</v>
      </c>
      <c r="F32" s="240">
        <f t="shared" ca="1" si="4"/>
        <v>12</v>
      </c>
      <c r="G32" s="12" t="s">
        <v>317</v>
      </c>
      <c r="H32" s="312">
        <v>1.650462962962963E-2</v>
      </c>
      <c r="I32" s="245">
        <v>2</v>
      </c>
      <c r="J32" s="310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38">
        <v>2003</v>
      </c>
      <c r="D33" s="238" t="s">
        <v>398</v>
      </c>
      <c r="E33" s="43" t="str">
        <f t="shared" ca="1" si="3"/>
        <v>Žcm</v>
      </c>
      <c r="F33" s="240">
        <f t="shared" ca="1" si="4"/>
        <v>11</v>
      </c>
      <c r="G33" s="12" t="s">
        <v>343</v>
      </c>
      <c r="H33" s="312">
        <v>2.6412037037037036E-2</v>
      </c>
      <c r="I33" s="245">
        <v>1</v>
      </c>
      <c r="J33" s="310">
        <f t="shared" si="5"/>
        <v>8.520011947431301E-3</v>
      </c>
    </row>
    <row r="36" spans="1:10" ht="12.95" customHeight="1" x14ac:dyDescent="0.25">
      <c r="B36" s="313" t="s">
        <v>463</v>
      </c>
      <c r="C36" s="314"/>
    </row>
    <row r="37" spans="1:10" ht="12.95" customHeight="1" x14ac:dyDescent="0.25">
      <c r="B37" s="315" t="s">
        <v>441</v>
      </c>
      <c r="C37" s="314" t="s">
        <v>481</v>
      </c>
    </row>
    <row r="38" spans="1:10" ht="12.95" customHeight="1" x14ac:dyDescent="0.25">
      <c r="B38" s="315" t="s">
        <v>464</v>
      </c>
      <c r="C38" s="314" t="s">
        <v>467</v>
      </c>
    </row>
    <row r="39" spans="1:10" ht="12.95" customHeight="1" x14ac:dyDescent="0.25">
      <c r="B39" s="315" t="s">
        <v>0</v>
      </c>
      <c r="C39" s="314" t="s">
        <v>468</v>
      </c>
    </row>
    <row r="40" spans="1:10" ht="12.95" customHeight="1" x14ac:dyDescent="0.25">
      <c r="B40" s="315" t="s">
        <v>397</v>
      </c>
      <c r="C40" s="314" t="s">
        <v>482</v>
      </c>
    </row>
    <row r="41" spans="1:10" ht="12.95" customHeight="1" x14ac:dyDescent="0.25">
      <c r="B41" s="315" t="s">
        <v>400</v>
      </c>
      <c r="C41" s="314" t="s">
        <v>483</v>
      </c>
    </row>
    <row r="42" spans="1:10" ht="12.95" customHeight="1" x14ac:dyDescent="0.25">
      <c r="B42" s="315" t="s">
        <v>469</v>
      </c>
      <c r="C42" s="314" t="s">
        <v>470</v>
      </c>
    </row>
    <row r="43" spans="1:10" ht="12.95" customHeight="1" x14ac:dyDescent="0.25">
      <c r="B43" s="315" t="s">
        <v>484</v>
      </c>
      <c r="C43" s="314" t="s">
        <v>485</v>
      </c>
    </row>
    <row r="44" spans="1:10" ht="12.95" customHeight="1" x14ac:dyDescent="0.25">
      <c r="B44" s="315" t="s">
        <v>401</v>
      </c>
      <c r="C44" s="314" t="s">
        <v>465</v>
      </c>
    </row>
    <row r="45" spans="1:10" ht="12.95" customHeight="1" x14ac:dyDescent="0.25">
      <c r="B45" s="315" t="s">
        <v>30</v>
      </c>
      <c r="C45" s="314" t="s">
        <v>466</v>
      </c>
    </row>
    <row r="46" spans="1:10" ht="12.95" customHeight="1" x14ac:dyDescent="0.25">
      <c r="B46" s="315" t="s">
        <v>402</v>
      </c>
      <c r="C46" s="314" t="s">
        <v>486</v>
      </c>
    </row>
    <row r="47" spans="1:10" ht="12.95" customHeight="1" x14ac:dyDescent="0.25">
      <c r="B47" s="315" t="s">
        <v>31</v>
      </c>
      <c r="C47" s="314" t="s">
        <v>487</v>
      </c>
    </row>
    <row r="48" spans="1:10" ht="12.95" customHeight="1" x14ac:dyDescent="0.25">
      <c r="B48" s="315"/>
      <c r="C48" s="314"/>
    </row>
    <row r="49" spans="2:3" ht="12.95" customHeight="1" x14ac:dyDescent="0.25">
      <c r="B49" s="315"/>
      <c r="C49" s="314"/>
    </row>
    <row r="50" spans="2:3" ht="12.95" customHeight="1" x14ac:dyDescent="0.25">
      <c r="B50" s="315"/>
      <c r="C50" s="314"/>
    </row>
    <row r="51" spans="2:3" ht="12.95" customHeight="1" x14ac:dyDescent="0.25">
      <c r="B51" s="315"/>
      <c r="C51" s="314"/>
    </row>
    <row r="52" spans="2:3" ht="12.95" customHeight="1" x14ac:dyDescent="0.25">
      <c r="C52" s="314"/>
    </row>
    <row r="53" spans="2:3" ht="12.95" customHeight="1" x14ac:dyDescent="0.25">
      <c r="C53" s="314"/>
    </row>
    <row r="54" spans="2:3" ht="12.95" customHeight="1" x14ac:dyDescent="0.25">
      <c r="C54" s="314"/>
    </row>
    <row r="55" spans="2:3" ht="12.95" customHeight="1" x14ac:dyDescent="0.25">
      <c r="C55" s="314"/>
    </row>
    <row r="56" spans="2:3" ht="12.95" customHeight="1" x14ac:dyDescent="0.25">
      <c r="C56" s="314"/>
    </row>
    <row r="57" spans="2:3" ht="12.95" customHeight="1" x14ac:dyDescent="0.25">
      <c r="C57" s="314"/>
    </row>
    <row r="58" spans="2:3" ht="12.95" customHeight="1" x14ac:dyDescent="0.25">
      <c r="C58" s="314"/>
    </row>
    <row r="59" spans="2:3" ht="12.95" customHeight="1" x14ac:dyDescent="0.25">
      <c r="C59" s="314"/>
    </row>
    <row r="60" spans="2:3" ht="12.95" customHeight="1" x14ac:dyDescent="0.25">
      <c r="C60" s="314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H4" sqref="H4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4.28515625" customWidth="1"/>
    <col min="10" max="10" width="9.5703125" customWidth="1"/>
    <col min="11" max="11" width="6.7109375" customWidth="1"/>
  </cols>
  <sheetData>
    <row r="1" spans="1:11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2.1446759259259259E-2</v>
      </c>
      <c r="I3" s="51">
        <v>10</v>
      </c>
      <c r="J3" s="311">
        <f t="shared" ref="J3:J7" si="0">H3/6.2</f>
        <v>3.4591547192353643E-3</v>
      </c>
    </row>
    <row r="4" spans="1:11" x14ac:dyDescent="0.25">
      <c r="A4" s="34">
        <v>2</v>
      </c>
      <c r="B4" s="223" t="s">
        <v>126</v>
      </c>
      <c r="C4" s="234">
        <v>1965</v>
      </c>
      <c r="D4" s="250" t="s">
        <v>398</v>
      </c>
      <c r="E4" s="43" t="s">
        <v>500</v>
      </c>
      <c r="F4" s="240">
        <v>49</v>
      </c>
      <c r="G4" s="225" t="s">
        <v>331</v>
      </c>
      <c r="H4" s="312">
        <v>2.314814814814815E-2</v>
      </c>
      <c r="I4" s="51">
        <v>8</v>
      </c>
      <c r="J4" s="310">
        <f t="shared" si="0"/>
        <v>3.7335722819593791E-3</v>
      </c>
    </row>
    <row r="5" spans="1:11" x14ac:dyDescent="0.25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6</v>
      </c>
      <c r="J5" s="310">
        <f t="shared" si="0"/>
        <v>3.8138440860215053E-3</v>
      </c>
    </row>
    <row r="6" spans="1:11" x14ac:dyDescent="0.25">
      <c r="A6" s="34">
        <v>4</v>
      </c>
      <c r="B6" s="223" t="s">
        <v>127</v>
      </c>
      <c r="C6" s="234">
        <v>1967</v>
      </c>
      <c r="D6" s="250" t="s">
        <v>398</v>
      </c>
      <c r="E6" s="43" t="s">
        <v>500</v>
      </c>
      <c r="F6" s="240">
        <v>47</v>
      </c>
      <c r="G6" s="225" t="s">
        <v>334</v>
      </c>
      <c r="H6" s="312">
        <v>2.5509259259259259E-2</v>
      </c>
      <c r="I6" s="51">
        <v>4</v>
      </c>
      <c r="J6" s="310">
        <f t="shared" si="0"/>
        <v>4.1143966547192356E-3</v>
      </c>
    </row>
    <row r="7" spans="1:11" x14ac:dyDescent="0.25">
      <c r="A7" s="34">
        <v>5</v>
      </c>
      <c r="B7" s="32" t="s">
        <v>113</v>
      </c>
      <c r="C7" s="235">
        <v>1958</v>
      </c>
      <c r="D7" s="233" t="s">
        <v>399</v>
      </c>
      <c r="E7" s="43" t="s">
        <v>493</v>
      </c>
      <c r="F7" s="240">
        <v>56</v>
      </c>
      <c r="G7" s="48" t="s">
        <v>334</v>
      </c>
      <c r="H7" s="312">
        <v>2.6759259259259257E-2</v>
      </c>
      <c r="I7" s="51">
        <v>2</v>
      </c>
      <c r="J7" s="310">
        <f t="shared" si="0"/>
        <v>4.3160095579450417E-3</v>
      </c>
    </row>
    <row r="8" spans="1:11" x14ac:dyDescent="0.25">
      <c r="A8" s="34">
        <v>6</v>
      </c>
      <c r="B8" s="223" t="s">
        <v>511</v>
      </c>
      <c r="C8" s="234">
        <v>1971</v>
      </c>
      <c r="D8" s="250" t="s">
        <v>398</v>
      </c>
      <c r="E8" s="43" t="s">
        <v>500</v>
      </c>
      <c r="F8" s="240">
        <v>43</v>
      </c>
      <c r="G8" s="225" t="s">
        <v>323</v>
      </c>
      <c r="H8" s="312">
        <v>1.577546296296296E-2</v>
      </c>
      <c r="I8" s="51"/>
      <c r="J8" s="310">
        <f t="shared" ref="J8" si="1">H8/3.1</f>
        <v>5.0888590203106319E-3</v>
      </c>
      <c r="K8" t="s">
        <v>512</v>
      </c>
    </row>
    <row r="9" spans="1:11" x14ac:dyDescent="0.25">
      <c r="A9" s="346"/>
      <c r="B9" s="23"/>
      <c r="C9" s="238"/>
      <c r="D9" s="238"/>
      <c r="E9" s="4"/>
      <c r="F9" s="121"/>
      <c r="G9" s="12"/>
      <c r="H9" s="316"/>
      <c r="I9" s="317"/>
      <c r="J9" s="318"/>
    </row>
    <row r="10" spans="1:11" x14ac:dyDescent="0.25">
      <c r="A10" s="22"/>
      <c r="B10" s="23"/>
      <c r="C10" s="238"/>
      <c r="D10" s="238"/>
      <c r="E10" s="24"/>
      <c r="F10" s="238"/>
      <c r="G10" s="12"/>
      <c r="H10" s="25"/>
      <c r="I10" s="52"/>
      <c r="J10" s="26"/>
    </row>
    <row r="11" spans="1:11" x14ac:dyDescent="0.25">
      <c r="A11" s="36" t="s">
        <v>441</v>
      </c>
      <c r="B11" s="39" t="s">
        <v>464</v>
      </c>
      <c r="C11" s="232" t="s">
        <v>0</v>
      </c>
      <c r="D11" s="232" t="s">
        <v>397</v>
      </c>
      <c r="E11" s="38" t="s">
        <v>401</v>
      </c>
      <c r="F11" s="232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1" x14ac:dyDescent="0.25">
      <c r="A12" s="22">
        <v>1</v>
      </c>
      <c r="B12" s="23" t="s">
        <v>405</v>
      </c>
      <c r="C12" s="238">
        <v>2002</v>
      </c>
      <c r="D12" s="238" t="s">
        <v>406</v>
      </c>
      <c r="E12" s="43" t="s">
        <v>510</v>
      </c>
      <c r="F12" s="240">
        <v>12</v>
      </c>
      <c r="G12" s="12" t="s">
        <v>323</v>
      </c>
      <c r="H12" s="312">
        <v>1.503472222222222E-2</v>
      </c>
      <c r="I12" s="245">
        <v>2</v>
      </c>
      <c r="J12" s="311">
        <f t="shared" ref="J12" si="2">H12/3.1</f>
        <v>4.8499103942652323E-3</v>
      </c>
    </row>
    <row r="13" spans="1:11" x14ac:dyDescent="0.25">
      <c r="A13" s="22"/>
      <c r="B13" s="99"/>
      <c r="C13" s="101"/>
      <c r="D13" s="101"/>
      <c r="E13" s="4"/>
      <c r="F13" s="121"/>
      <c r="G13" s="229"/>
      <c r="H13" s="25"/>
      <c r="I13" s="52"/>
      <c r="J13" s="26"/>
    </row>
    <row r="14" spans="1:11" x14ac:dyDescent="0.25">
      <c r="A14" s="22"/>
      <c r="B14" s="99"/>
      <c r="C14" s="101"/>
      <c r="D14" s="101"/>
      <c r="E14" s="4"/>
      <c r="F14" s="121"/>
      <c r="G14" s="229"/>
      <c r="H14" s="25"/>
      <c r="I14" s="52"/>
      <c r="J14" s="26"/>
    </row>
    <row r="15" spans="1:11" x14ac:dyDescent="0.25">
      <c r="A15" s="22"/>
      <c r="B15" s="99"/>
      <c r="C15" s="101"/>
      <c r="D15" s="101"/>
      <c r="E15" s="4"/>
      <c r="F15" s="121"/>
      <c r="G15" s="229"/>
      <c r="H15" s="25"/>
      <c r="I15" s="52"/>
      <c r="J15" s="26"/>
    </row>
    <row r="16" spans="1:11" x14ac:dyDescent="0.25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 x14ac:dyDescent="0.25">
      <c r="A18" s="22"/>
      <c r="B18" s="23"/>
      <c r="C18" s="238"/>
      <c r="D18" s="238"/>
      <c r="E18" s="24"/>
      <c r="F18" s="238"/>
      <c r="G18" s="12"/>
      <c r="H18" s="25"/>
      <c r="I18" s="52"/>
      <c r="J18" s="26"/>
    </row>
    <row r="19" spans="1:10" x14ac:dyDescent="0.25">
      <c r="A19" s="22"/>
      <c r="B19" s="23"/>
      <c r="C19" s="238"/>
      <c r="D19" s="238"/>
      <c r="E19" s="24"/>
      <c r="F19" s="238"/>
      <c r="G19" s="12"/>
      <c r="H19" s="25"/>
      <c r="I19" s="52"/>
      <c r="J19" s="26"/>
    </row>
    <row r="20" spans="1:10" x14ac:dyDescent="0.25">
      <c r="A20" s="22"/>
      <c r="B20" s="313" t="s">
        <v>463</v>
      </c>
      <c r="C20" s="314"/>
      <c r="D20" s="238"/>
      <c r="E20" s="24"/>
      <c r="F20" s="238"/>
      <c r="G20" s="12"/>
      <c r="H20" s="25"/>
      <c r="I20" s="52"/>
      <c r="J20" s="26"/>
    </row>
    <row r="21" spans="1:10" x14ac:dyDescent="0.25">
      <c r="A21" s="22"/>
      <c r="B21" s="315" t="s">
        <v>441</v>
      </c>
      <c r="C21" s="314" t="s">
        <v>481</v>
      </c>
      <c r="D21" s="238"/>
      <c r="E21" s="24"/>
      <c r="F21" s="238"/>
      <c r="G21" s="12"/>
      <c r="H21" s="25"/>
      <c r="I21" s="52"/>
      <c r="J21" s="26"/>
    </row>
    <row r="22" spans="1:10" x14ac:dyDescent="0.25">
      <c r="A22" s="22"/>
      <c r="B22" s="315" t="s">
        <v>464</v>
      </c>
      <c r="C22" s="314" t="s">
        <v>467</v>
      </c>
      <c r="D22" s="238"/>
      <c r="E22" s="24"/>
      <c r="F22" s="238"/>
      <c r="G22" s="12"/>
      <c r="H22" s="25"/>
      <c r="I22" s="52"/>
      <c r="J22" s="26"/>
    </row>
    <row r="23" spans="1:10" x14ac:dyDescent="0.25">
      <c r="A23" s="22"/>
      <c r="B23" s="315" t="s">
        <v>0</v>
      </c>
      <c r="C23" s="314" t="s">
        <v>468</v>
      </c>
      <c r="D23" s="238"/>
      <c r="E23" s="24"/>
      <c r="F23" s="238"/>
      <c r="G23" s="12"/>
      <c r="H23" s="25"/>
      <c r="I23" s="52"/>
      <c r="J23" s="26"/>
    </row>
    <row r="24" spans="1:10" x14ac:dyDescent="0.25">
      <c r="A24" s="22"/>
      <c r="B24" s="315" t="s">
        <v>397</v>
      </c>
      <c r="C24" s="314" t="s">
        <v>482</v>
      </c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315" t="s">
        <v>400</v>
      </c>
      <c r="C25" s="314" t="s">
        <v>483</v>
      </c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5" t="s">
        <v>469</v>
      </c>
      <c r="C26" s="314" t="s">
        <v>470</v>
      </c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484</v>
      </c>
      <c r="C27" s="314" t="s">
        <v>485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401</v>
      </c>
      <c r="C28" s="314" t="s">
        <v>465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30</v>
      </c>
      <c r="C29" s="314" t="s">
        <v>466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402</v>
      </c>
      <c r="C30" s="314" t="s">
        <v>486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31</v>
      </c>
      <c r="C31" s="314" t="s">
        <v>487</v>
      </c>
      <c r="D31" s="238"/>
      <c r="E31" s="24"/>
      <c r="F31" s="238"/>
      <c r="G31" s="12"/>
      <c r="H31" s="25"/>
      <c r="I31" s="52"/>
      <c r="J31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P24" sqref="P24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9.42578125" customWidth="1"/>
    <col min="10" max="10" width="7.85546875" customWidth="1"/>
    <col min="11" max="11" width="6" customWidth="1"/>
  </cols>
  <sheetData>
    <row r="1" spans="1:11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1" ht="15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ht="15" x14ac:dyDescent="0.25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2.1990740740740741E-2</v>
      </c>
      <c r="I3" s="51">
        <v>6</v>
      </c>
      <c r="J3" s="310">
        <v>3.5468936678614096E-3</v>
      </c>
    </row>
    <row r="4" spans="1:11" ht="15" x14ac:dyDescent="0.25">
      <c r="A4" s="34">
        <v>2</v>
      </c>
      <c r="B4" s="223" t="s">
        <v>302</v>
      </c>
      <c r="C4" s="234">
        <v>1977</v>
      </c>
      <c r="D4" s="250" t="s">
        <v>398</v>
      </c>
      <c r="E4" s="43" t="s">
        <v>398</v>
      </c>
      <c r="F4" s="240">
        <v>37</v>
      </c>
      <c r="G4" s="225" t="s">
        <v>317</v>
      </c>
      <c r="H4" s="312">
        <v>2.2337962962962962E-2</v>
      </c>
      <c r="I4" s="51">
        <v>5</v>
      </c>
      <c r="J4" s="310">
        <v>3.6028972520908004E-3</v>
      </c>
    </row>
    <row r="5" spans="1:11" ht="15" x14ac:dyDescent="0.25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4</v>
      </c>
      <c r="J5" s="310">
        <v>3.8138440860215053E-3</v>
      </c>
    </row>
    <row r="6" spans="1:11" ht="15" x14ac:dyDescent="0.25">
      <c r="A6" s="34">
        <v>4</v>
      </c>
      <c r="B6" s="32" t="s">
        <v>127</v>
      </c>
      <c r="C6" s="235">
        <v>1967</v>
      </c>
      <c r="D6" s="233" t="s">
        <v>398</v>
      </c>
      <c r="E6" s="43" t="s">
        <v>500</v>
      </c>
      <c r="F6" s="240">
        <v>47</v>
      </c>
      <c r="G6" s="48" t="s">
        <v>334</v>
      </c>
      <c r="H6" s="312">
        <v>2.5532407407407406E-2</v>
      </c>
      <c r="I6" s="51">
        <v>3</v>
      </c>
      <c r="J6" s="310">
        <v>4.1181302270011941E-3</v>
      </c>
    </row>
    <row r="7" spans="1:11" ht="15" x14ac:dyDescent="0.25">
      <c r="A7" s="34">
        <v>5</v>
      </c>
      <c r="B7" s="223" t="s">
        <v>113</v>
      </c>
      <c r="C7" s="234">
        <v>1958</v>
      </c>
      <c r="D7" s="250" t="s">
        <v>399</v>
      </c>
      <c r="E7" s="43" t="s">
        <v>493</v>
      </c>
      <c r="F7" s="240">
        <v>56</v>
      </c>
      <c r="G7" s="225" t="s">
        <v>334</v>
      </c>
      <c r="H7" s="312">
        <v>2.6712962962962966E-2</v>
      </c>
      <c r="I7" s="51">
        <v>2</v>
      </c>
      <c r="J7" s="310">
        <v>4.3085424133811239E-3</v>
      </c>
    </row>
    <row r="8" spans="1:11" ht="15" x14ac:dyDescent="0.25">
      <c r="A8" s="34">
        <v>6</v>
      </c>
      <c r="B8" s="223" t="s">
        <v>490</v>
      </c>
      <c r="C8" s="234">
        <v>1980</v>
      </c>
      <c r="D8" s="250" t="s">
        <v>399</v>
      </c>
      <c r="E8" s="43" t="s">
        <v>399</v>
      </c>
      <c r="F8" s="240">
        <v>34</v>
      </c>
      <c r="G8" s="225" t="s">
        <v>327</v>
      </c>
      <c r="H8" s="312">
        <v>3.0520833333333334E-2</v>
      </c>
      <c r="I8" s="51">
        <v>1</v>
      </c>
      <c r="J8" s="310">
        <v>4.922715053763441E-3</v>
      </c>
    </row>
    <row r="9" spans="1:11" ht="15" x14ac:dyDescent="0.25">
      <c r="A9" s="34">
        <v>7</v>
      </c>
      <c r="B9" s="115" t="s">
        <v>511</v>
      </c>
      <c r="C9" s="233">
        <v>1971</v>
      </c>
      <c r="D9" s="233" t="s">
        <v>398</v>
      </c>
      <c r="E9" s="43" t="s">
        <v>500</v>
      </c>
      <c r="F9" s="240">
        <v>43</v>
      </c>
      <c r="G9" s="230" t="s">
        <v>323</v>
      </c>
      <c r="H9" s="312">
        <v>1.7476851851851851E-2</v>
      </c>
      <c r="I9" s="51"/>
      <c r="J9" s="310">
        <f t="shared" ref="J9" si="0">H9/3.1</f>
        <v>5.6376941457586616E-3</v>
      </c>
      <c r="K9" t="s">
        <v>512</v>
      </c>
    </row>
    <row r="10" spans="1:11" ht="15" x14ac:dyDescent="0.25">
      <c r="A10" s="246"/>
    </row>
    <row r="11" spans="1:11" ht="15" x14ac:dyDescent="0.25">
      <c r="A11" s="22"/>
      <c r="B11" s="23"/>
      <c r="C11" s="238"/>
      <c r="D11" s="238"/>
      <c r="E11" s="24"/>
      <c r="F11" s="238"/>
      <c r="G11" s="12"/>
      <c r="H11" s="25"/>
      <c r="I11" s="52"/>
      <c r="J11" s="26"/>
    </row>
    <row r="12" spans="1:11" ht="15" x14ac:dyDescent="0.25">
      <c r="A12" s="36" t="s">
        <v>441</v>
      </c>
      <c r="B12" s="39" t="s">
        <v>464</v>
      </c>
      <c r="C12" s="232" t="s">
        <v>0</v>
      </c>
      <c r="D12" s="232" t="s">
        <v>397</v>
      </c>
      <c r="E12" s="38" t="s">
        <v>401</v>
      </c>
      <c r="F12" s="232" t="s">
        <v>400</v>
      </c>
      <c r="G12" s="44" t="s">
        <v>469</v>
      </c>
      <c r="H12" s="44" t="s">
        <v>29</v>
      </c>
      <c r="I12" s="50" t="s">
        <v>402</v>
      </c>
      <c r="J12" s="37" t="s">
        <v>31</v>
      </c>
    </row>
    <row r="13" spans="1:11" ht="15" x14ac:dyDescent="0.25">
      <c r="A13" s="22">
        <v>1</v>
      </c>
      <c r="B13" s="23" t="s">
        <v>407</v>
      </c>
      <c r="C13" s="238">
        <v>2001</v>
      </c>
      <c r="D13" s="238" t="s">
        <v>398</v>
      </c>
      <c r="E13" s="43" t="s">
        <v>509</v>
      </c>
      <c r="F13" s="240">
        <v>13</v>
      </c>
      <c r="G13" s="12" t="s">
        <v>349</v>
      </c>
      <c r="H13" s="312">
        <v>1.119212962962963E-2</v>
      </c>
      <c r="I13" s="245">
        <v>3</v>
      </c>
      <c r="J13" s="311">
        <f t="shared" ref="J13:J15" si="1">H13/3.1</f>
        <v>3.6103643966547191E-3</v>
      </c>
    </row>
    <row r="14" spans="1:11" ht="15" x14ac:dyDescent="0.25">
      <c r="A14" s="22">
        <v>2</v>
      </c>
      <c r="B14" s="247" t="s">
        <v>405</v>
      </c>
      <c r="C14" s="248">
        <v>2002</v>
      </c>
      <c r="D14" s="248" t="s">
        <v>406</v>
      </c>
      <c r="E14" s="43" t="s">
        <v>510</v>
      </c>
      <c r="F14" s="240">
        <v>12</v>
      </c>
      <c r="G14" s="249" t="s">
        <v>323</v>
      </c>
      <c r="H14" s="312">
        <v>1.4224537037037037E-2</v>
      </c>
      <c r="I14" s="245">
        <v>2</v>
      </c>
      <c r="J14" s="310">
        <f t="shared" si="1"/>
        <v>4.5885603345280765E-3</v>
      </c>
    </row>
    <row r="15" spans="1:11" ht="15" x14ac:dyDescent="0.25">
      <c r="A15" s="22">
        <v>3</v>
      </c>
      <c r="B15" s="23" t="s">
        <v>422</v>
      </c>
      <c r="C15" s="238">
        <v>2007</v>
      </c>
      <c r="D15" s="238" t="s">
        <v>398</v>
      </c>
      <c r="E15" s="43" t="s">
        <v>509</v>
      </c>
      <c r="F15" s="240">
        <v>7</v>
      </c>
      <c r="G15" s="12" t="s">
        <v>323</v>
      </c>
      <c r="H15" s="312">
        <v>1.7314814814814814E-2</v>
      </c>
      <c r="I15" s="245">
        <v>1</v>
      </c>
      <c r="J15" s="310">
        <f t="shared" si="1"/>
        <v>5.5854241338112306E-3</v>
      </c>
    </row>
    <row r="16" spans="1:11" ht="15" x14ac:dyDescent="0.2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 x14ac:dyDescent="0.2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 x14ac:dyDescent="0.2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 x14ac:dyDescent="0.2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 x14ac:dyDescent="0.2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 x14ac:dyDescent="0.2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 x14ac:dyDescent="0.2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 x14ac:dyDescent="0.2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 x14ac:dyDescent="0.2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 x14ac:dyDescent="0.2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 x14ac:dyDescent="0.2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 x14ac:dyDescent="0.2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 x14ac:dyDescent="0.2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selection activeCell="H16" sqref="H16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3.7109375" bestFit="1" customWidth="1"/>
    <col min="6" max="6" width="7.140625" style="112" customWidth="1"/>
    <col min="7" max="7" width="28.42578125" style="138" bestFit="1" customWidth="1"/>
    <col min="8" max="8" width="11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>
    <row r="1" spans="1:11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2.0694444444444446E-2</v>
      </c>
      <c r="I3" s="51">
        <v>8</v>
      </c>
      <c r="J3" s="311">
        <f t="shared" ref="J3:J10" si="0">H3/6.2</f>
        <v>3.3378136200716848E-3</v>
      </c>
      <c r="K3"/>
    </row>
    <row r="4" spans="1:11" x14ac:dyDescent="0.25">
      <c r="A4" s="34">
        <v>2</v>
      </c>
      <c r="B4" s="223" t="s">
        <v>106</v>
      </c>
      <c r="C4" s="234">
        <v>1988</v>
      </c>
      <c r="D4" s="250" t="s">
        <v>398</v>
      </c>
      <c r="E4" s="43" t="s">
        <v>398</v>
      </c>
      <c r="F4" s="240">
        <v>26</v>
      </c>
      <c r="G4" s="225" t="s">
        <v>323</v>
      </c>
      <c r="H4" s="312">
        <v>2.165509259259259E-2</v>
      </c>
      <c r="I4" s="51">
        <v>7</v>
      </c>
      <c r="J4" s="310">
        <f t="shared" si="0"/>
        <v>3.4927568697729985E-3</v>
      </c>
      <c r="K4"/>
    </row>
    <row r="5" spans="1:11" x14ac:dyDescent="0.25">
      <c r="A5" s="34">
        <v>3</v>
      </c>
      <c r="B5" s="223" t="s">
        <v>302</v>
      </c>
      <c r="C5" s="234">
        <v>1977</v>
      </c>
      <c r="D5" s="250" t="s">
        <v>398</v>
      </c>
      <c r="E5" s="43" t="s">
        <v>398</v>
      </c>
      <c r="F5" s="240">
        <v>37</v>
      </c>
      <c r="G5" s="225" t="s">
        <v>317</v>
      </c>
      <c r="H5" s="312">
        <v>2.2615740740740742E-2</v>
      </c>
      <c r="I5" s="51">
        <v>6</v>
      </c>
      <c r="J5" s="310">
        <f t="shared" si="0"/>
        <v>3.6477001194743131E-3</v>
      </c>
      <c r="K5"/>
    </row>
    <row r="6" spans="1:11" x14ac:dyDescent="0.25">
      <c r="A6" s="34">
        <v>4</v>
      </c>
      <c r="B6" s="223" t="s">
        <v>126</v>
      </c>
      <c r="C6" s="234">
        <v>1965</v>
      </c>
      <c r="D6" s="250" t="s">
        <v>398</v>
      </c>
      <c r="E6" s="43" t="s">
        <v>500</v>
      </c>
      <c r="F6" s="240">
        <v>49</v>
      </c>
      <c r="G6" s="225" t="s">
        <v>331</v>
      </c>
      <c r="H6" s="312">
        <v>2.2881944444444444E-2</v>
      </c>
      <c r="I6" s="51">
        <v>5</v>
      </c>
      <c r="J6" s="310">
        <f t="shared" si="0"/>
        <v>3.6906362007168457E-3</v>
      </c>
      <c r="K6"/>
    </row>
    <row r="7" spans="1:11" x14ac:dyDescent="0.25">
      <c r="A7" s="34">
        <v>5</v>
      </c>
      <c r="B7" s="32" t="s">
        <v>288</v>
      </c>
      <c r="C7" s="235">
        <v>1994</v>
      </c>
      <c r="D7" s="233" t="s">
        <v>398</v>
      </c>
      <c r="E7" s="43" t="s">
        <v>398</v>
      </c>
      <c r="F7" s="240">
        <v>20</v>
      </c>
      <c r="G7" s="48" t="s">
        <v>349</v>
      </c>
      <c r="H7" s="312">
        <v>2.5474537037037035E-2</v>
      </c>
      <c r="I7" s="51">
        <v>4</v>
      </c>
      <c r="J7" s="310">
        <f t="shared" si="0"/>
        <v>4.1087962962962962E-3</v>
      </c>
      <c r="K7"/>
    </row>
    <row r="8" spans="1:11" x14ac:dyDescent="0.25">
      <c r="A8" s="34">
        <v>6</v>
      </c>
      <c r="B8" s="223" t="s">
        <v>514</v>
      </c>
      <c r="C8" s="234">
        <v>1972</v>
      </c>
      <c r="D8" s="250" t="s">
        <v>398</v>
      </c>
      <c r="E8" s="43" t="s">
        <v>500</v>
      </c>
      <c r="F8" s="240">
        <v>42</v>
      </c>
      <c r="G8" s="225" t="s">
        <v>60</v>
      </c>
      <c r="H8" s="312">
        <v>2.6724537037037036E-2</v>
      </c>
      <c r="I8" s="51">
        <v>3</v>
      </c>
      <c r="J8" s="310">
        <f t="shared" si="0"/>
        <v>4.3104091995221023E-3</v>
      </c>
      <c r="K8"/>
    </row>
    <row r="9" spans="1:11" x14ac:dyDescent="0.25">
      <c r="A9" s="34">
        <v>7</v>
      </c>
      <c r="B9" s="223" t="s">
        <v>490</v>
      </c>
      <c r="C9" s="234">
        <v>1980</v>
      </c>
      <c r="D9" s="250" t="s">
        <v>399</v>
      </c>
      <c r="E9" s="43" t="s">
        <v>399</v>
      </c>
      <c r="F9" s="240">
        <v>34</v>
      </c>
      <c r="G9" s="225" t="s">
        <v>327</v>
      </c>
      <c r="H9" s="312">
        <v>2.988425925925926E-2</v>
      </c>
      <c r="I9" s="51">
        <v>2</v>
      </c>
      <c r="J9" s="310">
        <f t="shared" si="0"/>
        <v>4.8200418160095583E-3</v>
      </c>
      <c r="K9"/>
    </row>
    <row r="10" spans="1:11" x14ac:dyDescent="0.25">
      <c r="A10" s="34">
        <v>8</v>
      </c>
      <c r="B10" s="33" t="s">
        <v>515</v>
      </c>
      <c r="C10" s="236">
        <v>1993</v>
      </c>
      <c r="D10" s="240" t="s">
        <v>399</v>
      </c>
      <c r="E10" s="43" t="s">
        <v>399</v>
      </c>
      <c r="F10" s="240">
        <v>21</v>
      </c>
      <c r="G10" s="47" t="s">
        <v>60</v>
      </c>
      <c r="H10" s="312">
        <v>3.6030092592592593E-2</v>
      </c>
      <c r="I10" s="51">
        <v>1</v>
      </c>
      <c r="J10" s="310">
        <f t="shared" si="0"/>
        <v>5.811305256869773E-3</v>
      </c>
      <c r="K10"/>
    </row>
    <row r="11" spans="1:11" x14ac:dyDescent="0.25">
      <c r="A11" s="246"/>
      <c r="B11" s="23"/>
      <c r="C11" s="238"/>
      <c r="D11" s="238"/>
      <c r="E11" s="4"/>
      <c r="F11" s="121"/>
      <c r="G11" s="12"/>
      <c r="H11" s="316"/>
      <c r="I11" s="317"/>
      <c r="J11" s="318"/>
      <c r="K11"/>
    </row>
    <row r="12" spans="1:11" x14ac:dyDescent="0.25">
      <c r="A12" s="22"/>
      <c r="B12" s="23"/>
      <c r="C12" s="238"/>
      <c r="D12" s="238"/>
      <c r="E12" s="24"/>
      <c r="F12" s="238"/>
      <c r="G12" s="12"/>
      <c r="H12" s="25"/>
      <c r="I12" s="52"/>
      <c r="J12" s="26"/>
      <c r="K12"/>
    </row>
    <row r="13" spans="1:11" x14ac:dyDescent="0.25">
      <c r="A13" s="36" t="s">
        <v>441</v>
      </c>
      <c r="B13" s="39" t="s">
        <v>464</v>
      </c>
      <c r="C13" s="232" t="s">
        <v>0</v>
      </c>
      <c r="D13" s="232" t="s">
        <v>397</v>
      </c>
      <c r="E13" s="38" t="s">
        <v>401</v>
      </c>
      <c r="F13" s="232" t="s">
        <v>400</v>
      </c>
      <c r="G13" s="44" t="s">
        <v>469</v>
      </c>
      <c r="H13" s="44" t="s">
        <v>29</v>
      </c>
      <c r="I13" s="50" t="s">
        <v>402</v>
      </c>
      <c r="J13" s="37" t="s">
        <v>31</v>
      </c>
      <c r="K13"/>
    </row>
    <row r="14" spans="1:11" x14ac:dyDescent="0.25">
      <c r="A14" s="22">
        <v>1</v>
      </c>
      <c r="B14" s="23" t="s">
        <v>407</v>
      </c>
      <c r="C14" s="238">
        <v>2001</v>
      </c>
      <c r="D14" s="238" t="s">
        <v>398</v>
      </c>
      <c r="E14" s="43" t="s">
        <v>509</v>
      </c>
      <c r="F14" s="240">
        <v>13</v>
      </c>
      <c r="G14" s="12" t="s">
        <v>349</v>
      </c>
      <c r="H14" s="312">
        <v>1.2881944444444446E-2</v>
      </c>
      <c r="I14" s="245">
        <v>3</v>
      </c>
      <c r="J14" s="311">
        <f t="shared" ref="J14:J16" si="1">H14/3.1</f>
        <v>4.1554659498207885E-3</v>
      </c>
      <c r="K14"/>
    </row>
    <row r="15" spans="1:11" x14ac:dyDescent="0.25">
      <c r="A15" s="22">
        <v>2</v>
      </c>
      <c r="B15" s="247" t="s">
        <v>415</v>
      </c>
      <c r="C15" s="248">
        <v>2002</v>
      </c>
      <c r="D15" s="248" t="s">
        <v>398</v>
      </c>
      <c r="E15" s="43" t="s">
        <v>509</v>
      </c>
      <c r="F15" s="240">
        <v>12</v>
      </c>
      <c r="G15" s="249" t="s">
        <v>349</v>
      </c>
      <c r="H15" s="312">
        <v>1.3101851851851852E-2</v>
      </c>
      <c r="I15" s="245">
        <v>2</v>
      </c>
      <c r="J15" s="310">
        <f t="shared" si="1"/>
        <v>4.2264038231780172E-3</v>
      </c>
      <c r="K15"/>
    </row>
    <row r="16" spans="1:11" x14ac:dyDescent="0.25">
      <c r="A16" s="22">
        <v>3</v>
      </c>
      <c r="B16" s="23" t="s">
        <v>422</v>
      </c>
      <c r="C16" s="238">
        <v>2007</v>
      </c>
      <c r="D16" s="238" t="s">
        <v>398</v>
      </c>
      <c r="E16" s="43" t="s">
        <v>509</v>
      </c>
      <c r="F16" s="240">
        <v>7</v>
      </c>
      <c r="G16" s="12" t="s">
        <v>323</v>
      </c>
      <c r="H16" s="312">
        <v>1.511574074074074E-2</v>
      </c>
      <c r="I16" s="245">
        <v>1</v>
      </c>
      <c r="J16" s="310">
        <f t="shared" si="1"/>
        <v>4.8760454002389486E-3</v>
      </c>
      <c r="K16"/>
    </row>
    <row r="17" spans="1:11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  <c r="K17"/>
    </row>
    <row r="18" spans="1:11" x14ac:dyDescent="0.25">
      <c r="A18" s="22"/>
      <c r="B18" s="99"/>
      <c r="C18" s="101"/>
      <c r="D18" s="101"/>
      <c r="E18" s="4"/>
      <c r="F18" s="121"/>
      <c r="G18" s="229"/>
      <c r="H18" s="25"/>
      <c r="I18" s="52"/>
      <c r="J18" s="26"/>
      <c r="K18"/>
    </row>
    <row r="19" spans="1:11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  <c r="K19"/>
    </row>
    <row r="20" spans="1:11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  <c r="K20"/>
    </row>
    <row r="21" spans="1:11" x14ac:dyDescent="0.25">
      <c r="A21" s="22"/>
      <c r="B21" s="99"/>
      <c r="C21" s="101"/>
      <c r="D21" s="101"/>
      <c r="E21" s="4"/>
      <c r="F21" s="121"/>
      <c r="G21" s="229"/>
      <c r="H21" s="25"/>
      <c r="I21" s="52"/>
      <c r="J21" s="26"/>
      <c r="K21"/>
    </row>
    <row r="22" spans="1:11" x14ac:dyDescent="0.25">
      <c r="A22" s="22"/>
      <c r="B22" s="23"/>
      <c r="C22" s="238"/>
      <c r="D22" s="238"/>
      <c r="E22" s="24"/>
      <c r="F22" s="238"/>
      <c r="G22" s="12"/>
      <c r="H22" s="25"/>
      <c r="I22" s="52"/>
      <c r="J22" s="26"/>
      <c r="K22"/>
    </row>
    <row r="23" spans="1:11" x14ac:dyDescent="0.25">
      <c r="A23" s="22"/>
      <c r="B23" s="23"/>
      <c r="C23" s="238"/>
      <c r="D23" s="238"/>
      <c r="E23" s="24"/>
      <c r="F23" s="238"/>
      <c r="G23" s="12"/>
      <c r="H23" s="25"/>
      <c r="I23" s="52"/>
      <c r="J23" s="26"/>
      <c r="K23"/>
    </row>
    <row r="24" spans="1:11" x14ac:dyDescent="0.25">
      <c r="A24" s="22"/>
      <c r="B24" s="313" t="s">
        <v>463</v>
      </c>
      <c r="C24" s="314"/>
      <c r="D24" s="238"/>
      <c r="E24" s="24"/>
      <c r="F24" s="238"/>
      <c r="G24" s="12"/>
      <c r="H24" s="25"/>
      <c r="I24" s="52"/>
      <c r="J24" s="26"/>
      <c r="K24"/>
    </row>
    <row r="25" spans="1:11" x14ac:dyDescent="0.25">
      <c r="A25" s="22"/>
      <c r="B25" s="315" t="s">
        <v>441</v>
      </c>
      <c r="C25" s="314" t="s">
        <v>481</v>
      </c>
      <c r="D25" s="238"/>
      <c r="E25" s="24"/>
      <c r="F25" s="238"/>
      <c r="G25" s="12"/>
      <c r="H25" s="25"/>
      <c r="I25" s="52"/>
      <c r="J25" s="26"/>
      <c r="K25"/>
    </row>
    <row r="26" spans="1:11" x14ac:dyDescent="0.25">
      <c r="A26" s="22"/>
      <c r="B26" s="315" t="s">
        <v>464</v>
      </c>
      <c r="C26" s="314" t="s">
        <v>467</v>
      </c>
      <c r="D26" s="238"/>
      <c r="E26" s="24"/>
      <c r="F26" s="238"/>
      <c r="G26" s="12"/>
      <c r="H26" s="25"/>
      <c r="I26" s="52"/>
      <c r="J26" s="26"/>
      <c r="K26"/>
    </row>
    <row r="27" spans="1:11" x14ac:dyDescent="0.25">
      <c r="A27" s="22"/>
      <c r="B27" s="315" t="s">
        <v>0</v>
      </c>
      <c r="C27" s="314" t="s">
        <v>468</v>
      </c>
      <c r="D27" s="238"/>
      <c r="E27" s="24"/>
      <c r="F27" s="238"/>
      <c r="G27" s="12"/>
      <c r="H27" s="25"/>
      <c r="I27" s="52"/>
      <c r="J27" s="26"/>
      <c r="K27"/>
    </row>
    <row r="28" spans="1:11" x14ac:dyDescent="0.25">
      <c r="A28" s="22"/>
      <c r="B28" s="315" t="s">
        <v>397</v>
      </c>
      <c r="C28" s="314" t="s">
        <v>482</v>
      </c>
      <c r="D28" s="238"/>
      <c r="E28" s="24"/>
      <c r="F28" s="238"/>
      <c r="G28" s="12"/>
      <c r="H28" s="25"/>
      <c r="I28" s="52"/>
      <c r="J28" s="26"/>
      <c r="K28"/>
    </row>
    <row r="29" spans="1:11" x14ac:dyDescent="0.25">
      <c r="A29" s="22"/>
      <c r="B29" s="315" t="s">
        <v>400</v>
      </c>
      <c r="C29" s="314" t="s">
        <v>483</v>
      </c>
      <c r="D29" s="238"/>
      <c r="E29" s="24"/>
      <c r="F29" s="238"/>
      <c r="G29" s="12"/>
      <c r="H29" s="25"/>
      <c r="I29" s="52"/>
      <c r="J29" s="26"/>
      <c r="K29"/>
    </row>
    <row r="30" spans="1:11" x14ac:dyDescent="0.25">
      <c r="A30" s="22"/>
      <c r="B30" s="315" t="s">
        <v>469</v>
      </c>
      <c r="C30" s="314" t="s">
        <v>470</v>
      </c>
      <c r="D30" s="238"/>
      <c r="E30" s="24"/>
      <c r="F30" s="238"/>
      <c r="G30" s="12"/>
      <c r="H30" s="25"/>
      <c r="I30" s="52"/>
      <c r="J30" s="26"/>
      <c r="K30"/>
    </row>
    <row r="31" spans="1:11" x14ac:dyDescent="0.25">
      <c r="A31" s="22"/>
      <c r="B31" s="315" t="s">
        <v>484</v>
      </c>
      <c r="C31" s="314" t="s">
        <v>485</v>
      </c>
      <c r="D31" s="238"/>
      <c r="E31" s="24"/>
      <c r="F31" s="238"/>
      <c r="G31" s="12"/>
      <c r="H31" s="25"/>
      <c r="I31" s="52"/>
      <c r="J31" s="26"/>
      <c r="K31"/>
    </row>
    <row r="32" spans="1:11" x14ac:dyDescent="0.25">
      <c r="A32" s="22"/>
      <c r="B32" s="315" t="s">
        <v>401</v>
      </c>
      <c r="C32" s="314" t="s">
        <v>465</v>
      </c>
      <c r="D32" s="238"/>
      <c r="E32" s="24"/>
      <c r="F32" s="238"/>
      <c r="G32" s="12"/>
      <c r="H32" s="25"/>
      <c r="I32" s="52"/>
      <c r="J32" s="26"/>
      <c r="K32"/>
    </row>
    <row r="33" spans="1:11" x14ac:dyDescent="0.25">
      <c r="A33" s="22"/>
      <c r="B33" s="315" t="s">
        <v>30</v>
      </c>
      <c r="C33" s="314" t="s">
        <v>466</v>
      </c>
      <c r="D33" s="238"/>
      <c r="E33" s="24"/>
      <c r="F33" s="238"/>
      <c r="G33" s="12"/>
      <c r="H33" s="25"/>
      <c r="I33" s="52"/>
      <c r="J33" s="26"/>
      <c r="K33"/>
    </row>
    <row r="34" spans="1:11" x14ac:dyDescent="0.25">
      <c r="A34" s="22"/>
      <c r="B34" s="315" t="s">
        <v>402</v>
      </c>
      <c r="C34" s="314" t="s">
        <v>486</v>
      </c>
      <c r="D34" s="238"/>
      <c r="E34" s="24"/>
      <c r="F34" s="238"/>
      <c r="G34" s="12"/>
      <c r="H34" s="25"/>
      <c r="I34" s="52"/>
      <c r="J34" s="26"/>
      <c r="K34"/>
    </row>
    <row r="35" spans="1:11" x14ac:dyDescent="0.25">
      <c r="A35" s="22"/>
      <c r="B35" s="315" t="s">
        <v>31</v>
      </c>
      <c r="C35" s="314" t="s">
        <v>487</v>
      </c>
      <c r="D35" s="238"/>
      <c r="E35" s="24"/>
      <c r="F35" s="238"/>
      <c r="G35" s="12"/>
      <c r="H35" s="25"/>
      <c r="I35" s="52"/>
      <c r="J35" s="26"/>
      <c r="K35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4" sqref="H4"/>
    </sheetView>
  </sheetViews>
  <sheetFormatPr defaultRowHeight="15" x14ac:dyDescent="0.25"/>
  <cols>
    <col min="1" max="1" width="4.140625" bestFit="1" customWidth="1"/>
    <col min="2" max="2" width="22.85546875" style="138" bestFit="1" customWidth="1"/>
    <col min="3" max="3" width="5.28515625" customWidth="1"/>
    <col min="4" max="4" width="4.42578125" bestFit="1" customWidth="1"/>
    <col min="5" max="5" width="3.7109375" bestFit="1" customWidth="1"/>
    <col min="6" max="6" width="3.42578125" style="112" bestFit="1" customWidth="1"/>
    <col min="7" max="7" width="28.42578125" style="138" bestFit="1" customWidth="1"/>
    <col min="8" max="8" width="7.5703125" style="103" customWidth="1"/>
    <col min="9" max="9" width="4.28515625" customWidth="1"/>
    <col min="10" max="10" width="7.85546875" customWidth="1"/>
    <col min="11" max="11" width="5.5703125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247" t="s">
        <v>106</v>
      </c>
      <c r="C3" s="248">
        <v>1988</v>
      </c>
      <c r="D3" s="248" t="s">
        <v>398</v>
      </c>
      <c r="E3" s="43" t="s">
        <v>398</v>
      </c>
      <c r="F3" s="240">
        <v>26</v>
      </c>
      <c r="G3" s="249" t="s">
        <v>323</v>
      </c>
      <c r="H3" s="312">
        <v>2.2303240740740738E-2</v>
      </c>
      <c r="I3" s="51">
        <v>10</v>
      </c>
      <c r="J3" s="310">
        <f>H3/6.2</f>
        <v>3.5972968936678609E-3</v>
      </c>
    </row>
    <row r="4" spans="1:10" x14ac:dyDescent="0.25">
      <c r="A4" s="34">
        <v>2</v>
      </c>
      <c r="B4" s="247" t="s">
        <v>490</v>
      </c>
      <c r="C4" s="248">
        <v>1980</v>
      </c>
      <c r="D4" s="248" t="s">
        <v>399</v>
      </c>
      <c r="E4" s="43" t="s">
        <v>399</v>
      </c>
      <c r="F4" s="240">
        <v>34</v>
      </c>
      <c r="G4" s="249" t="s">
        <v>327</v>
      </c>
      <c r="H4" s="312">
        <v>2.7685185185185188E-2</v>
      </c>
      <c r="I4" s="51">
        <v>10</v>
      </c>
      <c r="J4" s="310">
        <f>H4/6.2</f>
        <v>4.4653524492234168E-3</v>
      </c>
    </row>
    <row r="5" spans="1:10" x14ac:dyDescent="0.25">
      <c r="A5" s="22"/>
      <c r="B5" s="23"/>
      <c r="C5" s="238"/>
      <c r="D5" s="238"/>
      <c r="E5" s="24"/>
      <c r="F5" s="238"/>
      <c r="G5" s="12"/>
      <c r="H5" s="25"/>
      <c r="I5" s="52"/>
      <c r="J5" s="26"/>
    </row>
    <row r="6" spans="1:10" x14ac:dyDescent="0.25">
      <c r="A6" s="22"/>
      <c r="B6" s="23"/>
      <c r="C6" s="238"/>
      <c r="D6" s="238"/>
      <c r="E6" s="24"/>
      <c r="F6" s="238"/>
      <c r="G6" s="12"/>
      <c r="H6" s="25"/>
      <c r="I6" s="52"/>
      <c r="J6" s="26"/>
    </row>
    <row r="7" spans="1:10" x14ac:dyDescent="0.25">
      <c r="A7" s="22"/>
      <c r="B7" s="313" t="s">
        <v>463</v>
      </c>
      <c r="C7" s="314"/>
      <c r="D7" s="238"/>
      <c r="E7" s="24"/>
      <c r="F7" s="238"/>
      <c r="G7" s="12"/>
      <c r="H7" s="25"/>
      <c r="I7" s="52"/>
      <c r="J7" s="26"/>
    </row>
    <row r="8" spans="1:10" x14ac:dyDescent="0.25">
      <c r="A8" s="22"/>
      <c r="B8" s="315" t="s">
        <v>441</v>
      </c>
      <c r="C8" s="314" t="s">
        <v>481</v>
      </c>
      <c r="D8" s="238"/>
      <c r="E8" s="24"/>
      <c r="F8" s="238"/>
      <c r="G8" s="12"/>
      <c r="H8" s="25"/>
      <c r="I8" s="52"/>
      <c r="J8" s="26"/>
    </row>
    <row r="9" spans="1:10" x14ac:dyDescent="0.25">
      <c r="A9" s="22"/>
      <c r="B9" s="315" t="s">
        <v>464</v>
      </c>
      <c r="C9" s="314" t="s">
        <v>467</v>
      </c>
      <c r="D9" s="238"/>
      <c r="E9" s="24"/>
      <c r="F9" s="238"/>
      <c r="G9" s="12"/>
      <c r="H9" s="25"/>
      <c r="I9" s="52"/>
      <c r="J9" s="26"/>
    </row>
    <row r="10" spans="1:10" x14ac:dyDescent="0.25">
      <c r="A10" s="22"/>
      <c r="B10" s="315" t="s">
        <v>0</v>
      </c>
      <c r="C10" s="314" t="s">
        <v>468</v>
      </c>
      <c r="D10" s="238"/>
      <c r="E10" s="24"/>
      <c r="F10" s="238"/>
      <c r="G10" s="12"/>
      <c r="H10" s="25"/>
      <c r="I10" s="52"/>
      <c r="J10" s="26"/>
    </row>
    <row r="11" spans="1:10" x14ac:dyDescent="0.25">
      <c r="A11" s="22"/>
      <c r="B11" s="315" t="s">
        <v>397</v>
      </c>
      <c r="C11" s="314" t="s">
        <v>482</v>
      </c>
      <c r="D11" s="238"/>
      <c r="E11" s="24"/>
      <c r="F11" s="238"/>
      <c r="G11" s="12"/>
      <c r="H11" s="25"/>
      <c r="I11" s="52"/>
      <c r="J11" s="26"/>
    </row>
    <row r="12" spans="1:10" x14ac:dyDescent="0.25">
      <c r="A12" s="22"/>
      <c r="B12" s="315" t="s">
        <v>400</v>
      </c>
      <c r="C12" s="314" t="s">
        <v>483</v>
      </c>
      <c r="D12" s="238"/>
      <c r="E12" s="24"/>
      <c r="F12" s="238"/>
      <c r="G12" s="12"/>
      <c r="H12" s="25"/>
      <c r="I12" s="52"/>
      <c r="J12" s="26"/>
    </row>
    <row r="13" spans="1:10" x14ac:dyDescent="0.25">
      <c r="A13" s="22"/>
      <c r="B13" s="315" t="s">
        <v>469</v>
      </c>
      <c r="C13" s="314" t="s">
        <v>470</v>
      </c>
      <c r="D13" s="238"/>
      <c r="E13" s="24"/>
      <c r="F13" s="238"/>
      <c r="G13" s="12"/>
      <c r="H13" s="25"/>
      <c r="I13" s="52"/>
      <c r="J13" s="26"/>
    </row>
    <row r="14" spans="1:10" x14ac:dyDescent="0.25">
      <c r="A14" s="22"/>
      <c r="B14" s="315" t="s">
        <v>484</v>
      </c>
      <c r="C14" s="314" t="s">
        <v>485</v>
      </c>
      <c r="D14" s="238"/>
      <c r="E14" s="24"/>
      <c r="F14" s="238"/>
      <c r="G14" s="12"/>
      <c r="H14" s="25"/>
      <c r="I14" s="52"/>
      <c r="J14" s="26"/>
    </row>
    <row r="15" spans="1:10" x14ac:dyDescent="0.25">
      <c r="A15" s="22"/>
      <c r="B15" s="315" t="s">
        <v>401</v>
      </c>
      <c r="C15" s="314" t="s">
        <v>465</v>
      </c>
      <c r="D15" s="238"/>
      <c r="E15" s="24"/>
      <c r="F15" s="238"/>
      <c r="G15" s="12"/>
      <c r="H15" s="25"/>
      <c r="I15" s="52"/>
      <c r="J15" s="26"/>
    </row>
    <row r="16" spans="1:10" x14ac:dyDescent="0.25">
      <c r="A16" s="22"/>
      <c r="B16" s="315" t="s">
        <v>30</v>
      </c>
      <c r="C16" s="314" t="s">
        <v>466</v>
      </c>
      <c r="D16" s="238"/>
      <c r="E16" s="24"/>
      <c r="F16" s="238"/>
      <c r="G16" s="12"/>
      <c r="H16" s="25"/>
      <c r="I16" s="52"/>
      <c r="J16" s="26"/>
    </row>
    <row r="17" spans="1:10" x14ac:dyDescent="0.25">
      <c r="A17" s="22"/>
      <c r="B17" s="315" t="s">
        <v>402</v>
      </c>
      <c r="C17" s="314" t="s">
        <v>486</v>
      </c>
      <c r="D17" s="238"/>
      <c r="E17" s="24"/>
      <c r="F17" s="238"/>
      <c r="G17" s="12"/>
      <c r="H17" s="25"/>
      <c r="I17" s="52"/>
      <c r="J17" s="26"/>
    </row>
    <row r="18" spans="1:10" x14ac:dyDescent="0.25">
      <c r="A18" s="22"/>
      <c r="B18" s="315" t="s">
        <v>31</v>
      </c>
      <c r="C18" s="314" t="s">
        <v>487</v>
      </c>
      <c r="D18" s="238"/>
      <c r="E18" s="24"/>
      <c r="F18" s="238"/>
      <c r="G18" s="12"/>
      <c r="H18" s="25"/>
      <c r="I18" s="52"/>
      <c r="J18" s="26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18" sqref="H18"/>
    </sheetView>
  </sheetViews>
  <sheetFormatPr defaultRowHeight="15" x14ac:dyDescent="0.25"/>
  <cols>
    <col min="1" max="1" width="4.42578125" customWidth="1"/>
    <col min="2" max="2" width="22.85546875" style="138" bestFit="1" customWidth="1"/>
    <col min="3" max="3" width="5.28515625" customWidth="1"/>
    <col min="4" max="4" width="4.42578125" customWidth="1"/>
    <col min="5" max="5" width="3.7109375" bestFit="1" customWidth="1"/>
    <col min="6" max="6" width="3.42578125" bestFit="1" customWidth="1"/>
    <col min="7" max="7" width="28.42578125" bestFit="1" customWidth="1"/>
    <col min="8" max="8" width="7.85546875" customWidth="1"/>
    <col min="9" max="9" width="4" customWidth="1"/>
    <col min="10" max="10" width="8.85546875" customWidth="1"/>
    <col min="11" max="11" width="5.28515625" customWidth="1"/>
  </cols>
  <sheetData>
    <row r="1" spans="1:11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x14ac:dyDescent="0.25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2.1296296296296299E-2</v>
      </c>
      <c r="I3" s="51">
        <v>8</v>
      </c>
      <c r="J3" s="310">
        <f t="shared" ref="J3:J10" si="0">H3/6.2</f>
        <v>3.4348864994026289E-3</v>
      </c>
    </row>
    <row r="4" spans="1:11" x14ac:dyDescent="0.25">
      <c r="A4" s="34">
        <v>2</v>
      </c>
      <c r="B4" s="223" t="s">
        <v>76</v>
      </c>
      <c r="C4" s="234">
        <v>1972</v>
      </c>
      <c r="D4" s="250" t="s">
        <v>398</v>
      </c>
      <c r="E4" s="43" t="s">
        <v>500</v>
      </c>
      <c r="F4" s="240">
        <v>42</v>
      </c>
      <c r="G4" s="225" t="s">
        <v>317</v>
      </c>
      <c r="H4" s="312">
        <v>2.1539351851851851E-2</v>
      </c>
      <c r="I4" s="51">
        <v>7</v>
      </c>
      <c r="J4" s="310">
        <f t="shared" si="0"/>
        <v>3.4740890083632017E-3</v>
      </c>
    </row>
    <row r="5" spans="1:11" x14ac:dyDescent="0.25">
      <c r="A5" s="34">
        <v>3</v>
      </c>
      <c r="B5" s="31" t="s">
        <v>101</v>
      </c>
      <c r="C5" s="237">
        <v>1992</v>
      </c>
      <c r="D5" s="251" t="s">
        <v>398</v>
      </c>
      <c r="E5" s="43" t="s">
        <v>398</v>
      </c>
      <c r="F5" s="240">
        <v>22</v>
      </c>
      <c r="G5" s="49" t="s">
        <v>334</v>
      </c>
      <c r="H5" s="312">
        <v>2.1851851851851848E-2</v>
      </c>
      <c r="I5" s="51">
        <v>6</v>
      </c>
      <c r="J5" s="310">
        <f t="shared" si="0"/>
        <v>3.524492234169653E-3</v>
      </c>
    </row>
    <row r="6" spans="1:11" x14ac:dyDescent="0.25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2.2280092592592591E-2</v>
      </c>
      <c r="I6" s="51">
        <v>5</v>
      </c>
      <c r="J6" s="310">
        <f t="shared" si="0"/>
        <v>3.5935633213859015E-3</v>
      </c>
    </row>
    <row r="7" spans="1:1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">
        <v>398</v>
      </c>
      <c r="F7" s="240">
        <v>37</v>
      </c>
      <c r="G7" s="225" t="s">
        <v>317</v>
      </c>
      <c r="H7" s="312">
        <v>2.4444444444444446E-2</v>
      </c>
      <c r="I7" s="51">
        <v>4</v>
      </c>
      <c r="J7" s="310">
        <f t="shared" si="0"/>
        <v>3.9426523297491044E-3</v>
      </c>
    </row>
    <row r="8" spans="1:11" x14ac:dyDescent="0.25">
      <c r="A8" s="34">
        <v>6</v>
      </c>
      <c r="B8" s="223" t="s">
        <v>127</v>
      </c>
      <c r="C8" s="234">
        <v>1967</v>
      </c>
      <c r="D8" s="250" t="s">
        <v>398</v>
      </c>
      <c r="E8" s="43" t="s">
        <v>500</v>
      </c>
      <c r="F8" s="240">
        <v>47</v>
      </c>
      <c r="G8" s="225" t="s">
        <v>334</v>
      </c>
      <c r="H8" s="312">
        <v>2.525462962962963E-2</v>
      </c>
      <c r="I8" s="51">
        <v>3</v>
      </c>
      <c r="J8" s="310">
        <f t="shared" si="0"/>
        <v>4.0733273596176818E-3</v>
      </c>
    </row>
    <row r="9" spans="1:11" x14ac:dyDescent="0.25">
      <c r="A9" s="34">
        <v>7</v>
      </c>
      <c r="B9" s="223" t="s">
        <v>125</v>
      </c>
      <c r="C9" s="234">
        <v>1975</v>
      </c>
      <c r="D9" s="250" t="s">
        <v>398</v>
      </c>
      <c r="E9" s="43" t="s">
        <v>398</v>
      </c>
      <c r="F9" s="240">
        <v>39</v>
      </c>
      <c r="G9" s="225" t="s">
        <v>331</v>
      </c>
      <c r="H9" s="312">
        <v>2.7071759259259257E-2</v>
      </c>
      <c r="I9" s="51">
        <v>2</v>
      </c>
      <c r="J9" s="310">
        <f t="shared" si="0"/>
        <v>4.3664127837514926E-3</v>
      </c>
    </row>
    <row r="10" spans="1:11" x14ac:dyDescent="0.25">
      <c r="A10" s="34">
        <v>8</v>
      </c>
      <c r="B10" s="223" t="s">
        <v>144</v>
      </c>
      <c r="C10" s="234">
        <v>1969</v>
      </c>
      <c r="D10" s="250" t="s">
        <v>399</v>
      </c>
      <c r="E10" s="43" t="s">
        <v>493</v>
      </c>
      <c r="F10" s="240">
        <v>45</v>
      </c>
      <c r="G10" s="225" t="s">
        <v>323</v>
      </c>
      <c r="H10" s="312">
        <v>3.3541666666666664E-2</v>
      </c>
      <c r="I10" s="51">
        <v>1</v>
      </c>
      <c r="J10" s="310">
        <f t="shared" si="0"/>
        <v>5.4099462365591391E-3</v>
      </c>
    </row>
    <row r="11" spans="1:11" x14ac:dyDescent="0.25">
      <c r="A11" s="34">
        <v>9</v>
      </c>
      <c r="B11" s="342" t="s">
        <v>511</v>
      </c>
      <c r="C11" s="250">
        <v>1971</v>
      </c>
      <c r="D11" s="333" t="s">
        <v>398</v>
      </c>
      <c r="E11" s="43" t="s">
        <v>500</v>
      </c>
      <c r="F11" s="240">
        <v>43</v>
      </c>
      <c r="G11" s="348" t="s">
        <v>323</v>
      </c>
      <c r="H11" s="312">
        <v>1.6736111111111111E-2</v>
      </c>
      <c r="I11" s="51"/>
      <c r="J11" s="310">
        <f t="shared" ref="J11" si="1">H11/3.1</f>
        <v>5.3987455197132619E-3</v>
      </c>
      <c r="K11" t="s">
        <v>512</v>
      </c>
    </row>
    <row r="12" spans="1:11" x14ac:dyDescent="0.25">
      <c r="A12" s="246"/>
      <c r="B12" s="23"/>
      <c r="C12" s="238"/>
      <c r="D12" s="238"/>
      <c r="E12" s="4"/>
      <c r="F12" s="121"/>
      <c r="G12" s="12"/>
      <c r="H12" s="316"/>
      <c r="I12" s="317"/>
      <c r="J12" s="318"/>
    </row>
    <row r="13" spans="1:11" x14ac:dyDescent="0.25">
      <c r="A13" s="22"/>
      <c r="B13" s="23"/>
      <c r="C13" s="238"/>
      <c r="D13" s="238"/>
      <c r="E13" s="24"/>
      <c r="F13" s="238"/>
      <c r="G13" s="12"/>
      <c r="H13" s="25"/>
      <c r="I13" s="52"/>
      <c r="J13" s="26"/>
    </row>
    <row r="14" spans="1:11" x14ac:dyDescent="0.25">
      <c r="A14" s="36" t="s">
        <v>441</v>
      </c>
      <c r="B14" s="39" t="s">
        <v>464</v>
      </c>
      <c r="C14" s="232" t="s">
        <v>0</v>
      </c>
      <c r="D14" s="232" t="s">
        <v>397</v>
      </c>
      <c r="E14" s="38" t="s">
        <v>401</v>
      </c>
      <c r="F14" s="232" t="s">
        <v>400</v>
      </c>
      <c r="G14" s="44" t="s">
        <v>469</v>
      </c>
      <c r="H14" s="44" t="s">
        <v>29</v>
      </c>
      <c r="I14" s="50" t="s">
        <v>402</v>
      </c>
      <c r="J14" s="37" t="s">
        <v>31</v>
      </c>
    </row>
    <row r="15" spans="1:11" x14ac:dyDescent="0.25">
      <c r="A15" s="22">
        <v>1</v>
      </c>
      <c r="B15" s="23" t="s">
        <v>407</v>
      </c>
      <c r="C15" s="238">
        <v>2001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13</v>
      </c>
      <c r="G15" s="12" t="s">
        <v>349</v>
      </c>
      <c r="H15" s="312">
        <v>1.4004629629629631E-2</v>
      </c>
      <c r="I15" s="245">
        <v>4</v>
      </c>
      <c r="J15" s="311">
        <f>H15/3.1</f>
        <v>4.5176224611708487E-3</v>
      </c>
    </row>
    <row r="16" spans="1:11" x14ac:dyDescent="0.25">
      <c r="A16" s="22">
        <v>2</v>
      </c>
      <c r="B16" s="23" t="s">
        <v>415</v>
      </c>
      <c r="C16" s="238">
        <v>2002</v>
      </c>
      <c r="D16" s="238" t="s">
        <v>398</v>
      </c>
      <c r="E16" s="43" t="str">
        <f ca="1">IF(AND(F16&lt;=13,D16="M"),"Žcm",IF(AND(F16&lt;=15,F16&gt;=14,D16="M"),"Žci",IF(AND(F16&lt;=15,F16&gt;=14,D16="Ž"),"Žky","Žkm")))</f>
        <v>Žcm</v>
      </c>
      <c r="F16" s="240">
        <f ca="1">(YEAR(TODAY())-C16)</f>
        <v>12</v>
      </c>
      <c r="G16" s="12" t="s">
        <v>349</v>
      </c>
      <c r="H16" s="312">
        <v>1.4016203703703704E-2</v>
      </c>
      <c r="I16" s="245">
        <v>3</v>
      </c>
      <c r="J16" s="310">
        <f>H16/3.1</f>
        <v>4.521356033452808E-3</v>
      </c>
    </row>
    <row r="17" spans="1:10" x14ac:dyDescent="0.25">
      <c r="A17" s="22">
        <v>3</v>
      </c>
      <c r="B17" s="23" t="s">
        <v>422</v>
      </c>
      <c r="C17" s="238">
        <v>2007</v>
      </c>
      <c r="D17" s="238" t="s">
        <v>398</v>
      </c>
      <c r="E17" s="43" t="str">
        <f ca="1">IF(AND(F17&lt;=13,D17="M"),"Žcm",IF(AND(F17&lt;=15,F17&gt;=14,D17="M"),"Žci",IF(AND(F17&lt;=15,F17&gt;=14,D17="Ž"),"Žky","Žkm")))</f>
        <v>Žcm</v>
      </c>
      <c r="F17" s="240">
        <f ca="1">(YEAR(TODAY())-C17)</f>
        <v>7</v>
      </c>
      <c r="G17" s="12" t="s">
        <v>323</v>
      </c>
      <c r="H17" s="312">
        <v>1.486111111111111E-2</v>
      </c>
      <c r="I17" s="245">
        <v>2</v>
      </c>
      <c r="J17" s="310">
        <f>H17/3.1</f>
        <v>4.7939068100358419E-3</v>
      </c>
    </row>
    <row r="18" spans="1:10" x14ac:dyDescent="0.25">
      <c r="A18" s="22">
        <v>4</v>
      </c>
      <c r="B18" s="23" t="s">
        <v>405</v>
      </c>
      <c r="C18" s="238">
        <v>2002</v>
      </c>
      <c r="D18" s="238" t="s">
        <v>406</v>
      </c>
      <c r="E18" s="43" t="str">
        <f ca="1">IF(AND(F18&lt;=13,D18="M"),"Žcm",IF(AND(F18&lt;=15,F18&gt;=14,D18="M"),"Žci",IF(AND(F18&lt;=15,F18&gt;=14,D18="Ž"),"Žky","Žkm")))</f>
        <v>Žkm</v>
      </c>
      <c r="F18" s="240">
        <f ca="1">(YEAR(TODAY())-C18)</f>
        <v>12</v>
      </c>
      <c r="G18" s="12" t="s">
        <v>323</v>
      </c>
      <c r="H18" s="312">
        <v>1.5868055555555555E-2</v>
      </c>
      <c r="I18" s="245">
        <v>1</v>
      </c>
      <c r="J18" s="310">
        <f>H18/3.1</f>
        <v>5.1187275985663076E-3</v>
      </c>
    </row>
    <row r="19" spans="1:10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 x14ac:dyDescent="0.25">
      <c r="A21" s="22"/>
      <c r="B21" s="99"/>
      <c r="C21" s="101"/>
      <c r="D21" s="101"/>
      <c r="E21" s="4"/>
      <c r="F21" s="121"/>
      <c r="G21" s="229"/>
      <c r="H21" s="25"/>
      <c r="I21" s="52"/>
      <c r="J21" s="26"/>
    </row>
    <row r="22" spans="1:10" x14ac:dyDescent="0.25">
      <c r="A22" s="22"/>
      <c r="B22" s="99"/>
      <c r="C22" s="101"/>
      <c r="D22" s="101"/>
      <c r="E22" s="4"/>
      <c r="F22" s="121"/>
      <c r="G22" s="229"/>
      <c r="H22" s="25"/>
      <c r="I22" s="52"/>
      <c r="J22" s="26"/>
    </row>
    <row r="23" spans="1:10" x14ac:dyDescent="0.25">
      <c r="A23" s="22"/>
      <c r="B23" s="99"/>
      <c r="C23" s="101"/>
      <c r="D23" s="101"/>
      <c r="E23" s="4"/>
      <c r="F23" s="121"/>
      <c r="G23" s="229"/>
      <c r="H23" s="25"/>
      <c r="I23" s="52"/>
      <c r="J23" s="26"/>
    </row>
    <row r="24" spans="1:10" x14ac:dyDescent="0.25">
      <c r="A24" s="22"/>
      <c r="B24" s="23"/>
      <c r="C24" s="238"/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23"/>
      <c r="C25" s="238"/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3" t="s">
        <v>463</v>
      </c>
      <c r="C26" s="314"/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441</v>
      </c>
      <c r="C27" s="314" t="s">
        <v>481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464</v>
      </c>
      <c r="C28" s="314" t="s">
        <v>467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0</v>
      </c>
      <c r="C29" s="314" t="s">
        <v>468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397</v>
      </c>
      <c r="C30" s="314" t="s">
        <v>482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400</v>
      </c>
      <c r="C31" s="314" t="s">
        <v>483</v>
      </c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469</v>
      </c>
      <c r="C32" s="314" t="s">
        <v>470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484</v>
      </c>
      <c r="C33" s="314" t="s">
        <v>485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401</v>
      </c>
      <c r="C34" s="314" t="s">
        <v>465</v>
      </c>
      <c r="D34" s="238"/>
      <c r="E34" s="24"/>
      <c r="F34" s="238"/>
      <c r="G34" s="12"/>
      <c r="H34" s="25"/>
      <c r="I34" s="52"/>
      <c r="J34" s="26"/>
    </row>
    <row r="35" spans="1:10" x14ac:dyDescent="0.25">
      <c r="A35" s="22"/>
      <c r="B35" s="315" t="s">
        <v>30</v>
      </c>
      <c r="C35" s="314" t="s">
        <v>466</v>
      </c>
      <c r="D35" s="238"/>
      <c r="E35" s="24"/>
      <c r="F35" s="238"/>
      <c r="G35" s="12"/>
      <c r="H35" s="25"/>
      <c r="I35" s="52"/>
      <c r="J35" s="26"/>
    </row>
    <row r="36" spans="1:10" x14ac:dyDescent="0.25">
      <c r="A36" s="22"/>
      <c r="B36" s="315" t="s">
        <v>402</v>
      </c>
      <c r="C36" s="314" t="s">
        <v>486</v>
      </c>
      <c r="D36" s="238"/>
      <c r="E36" s="24"/>
      <c r="F36" s="238"/>
      <c r="G36" s="12"/>
      <c r="H36" s="25"/>
      <c r="I36" s="52"/>
      <c r="J36" s="26"/>
    </row>
    <row r="37" spans="1:10" x14ac:dyDescent="0.25">
      <c r="A37" s="22"/>
      <c r="B37" s="315" t="s">
        <v>31</v>
      </c>
      <c r="C37" s="314" t="s">
        <v>487</v>
      </c>
      <c r="D37" s="238"/>
      <c r="E37" s="24"/>
      <c r="F37" s="238"/>
      <c r="G37" s="12"/>
      <c r="H37" s="25"/>
      <c r="I37" s="52"/>
      <c r="J37" s="26"/>
    </row>
  </sheetData>
  <sortState ref="B15:J78">
    <sortCondition ref="H15:H78"/>
  </sortState>
  <mergeCells count="1">
    <mergeCell ref="A1:J1"/>
  </mergeCells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15" sqref="H15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3.7109375" bestFit="1" customWidth="1"/>
    <col min="6" max="6" width="3.42578125" bestFit="1" customWidth="1"/>
    <col min="7" max="7" width="28.42578125" bestFit="1" customWidth="1"/>
    <col min="8" max="8" width="5.5703125" style="200" bestFit="1" customWidth="1"/>
    <col min="9" max="9" width="4.7109375" customWidth="1"/>
    <col min="10" max="10" width="8.5703125" customWidth="1"/>
    <col min="11" max="11" width="6.7109375" customWidth="1"/>
  </cols>
  <sheetData>
    <row r="1" spans="1:13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3" ht="15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3" ht="15" x14ac:dyDescent="0.25">
      <c r="A3" s="34">
        <v>1</v>
      </c>
      <c r="B3" s="342" t="s">
        <v>76</v>
      </c>
      <c r="C3" s="250">
        <v>1972</v>
      </c>
      <c r="D3" s="333" t="s">
        <v>398</v>
      </c>
      <c r="E3" s="43" t="s">
        <v>500</v>
      </c>
      <c r="F3" s="240">
        <v>42</v>
      </c>
      <c r="G3" s="348" t="s">
        <v>317</v>
      </c>
      <c r="H3" s="312">
        <v>2.1203703703703707E-2</v>
      </c>
      <c r="I3" s="51">
        <v>10</v>
      </c>
      <c r="J3" s="311">
        <v>3.4199522102747915E-3</v>
      </c>
    </row>
    <row r="4" spans="1:13" ht="15" x14ac:dyDescent="0.25">
      <c r="A4" s="34">
        <v>2</v>
      </c>
      <c r="B4" s="223" t="s">
        <v>127</v>
      </c>
      <c r="C4" s="234">
        <v>1967</v>
      </c>
      <c r="D4" s="250" t="s">
        <v>398</v>
      </c>
      <c r="E4" s="43" t="s">
        <v>500</v>
      </c>
      <c r="F4" s="240">
        <v>47</v>
      </c>
      <c r="G4" s="225" t="s">
        <v>334</v>
      </c>
      <c r="H4" s="312">
        <v>2.4861111111111108E-2</v>
      </c>
      <c r="I4" s="51">
        <v>9</v>
      </c>
      <c r="J4" s="310">
        <v>4.0098566308243719E-3</v>
      </c>
    </row>
    <row r="5" spans="1:13" ht="15" x14ac:dyDescent="0.25">
      <c r="A5" s="34">
        <v>3</v>
      </c>
      <c r="B5" s="223" t="s">
        <v>490</v>
      </c>
      <c r="C5" s="234">
        <v>1980</v>
      </c>
      <c r="D5" s="250" t="s">
        <v>399</v>
      </c>
      <c r="E5" s="43" t="s">
        <v>399</v>
      </c>
      <c r="F5" s="240">
        <v>34</v>
      </c>
      <c r="G5" s="225" t="s">
        <v>327</v>
      </c>
      <c r="H5" s="312">
        <v>2.9953703703703705E-2</v>
      </c>
      <c r="I5" s="51">
        <v>8</v>
      </c>
      <c r="J5" s="310">
        <v>4.8312425328554363E-3</v>
      </c>
    </row>
    <row r="6" spans="1:13" ht="15" x14ac:dyDescent="0.25">
      <c r="A6" s="34">
        <v>4</v>
      </c>
      <c r="B6" s="223" t="s">
        <v>144</v>
      </c>
      <c r="C6" s="234">
        <v>1969</v>
      </c>
      <c r="D6" s="250" t="s">
        <v>399</v>
      </c>
      <c r="E6" s="43" t="s">
        <v>493</v>
      </c>
      <c r="F6" s="240">
        <v>45</v>
      </c>
      <c r="G6" s="225" t="s">
        <v>323</v>
      </c>
      <c r="H6" s="312">
        <v>3.1493055555555559E-2</v>
      </c>
      <c r="I6" s="51">
        <v>7</v>
      </c>
      <c r="J6" s="310">
        <v>5.0795250896057348E-3</v>
      </c>
      <c r="M6" s="349"/>
    </row>
    <row r="7" spans="1:13" ht="15" x14ac:dyDescent="0.25">
      <c r="A7" s="34">
        <v>5</v>
      </c>
      <c r="B7" s="223" t="s">
        <v>511</v>
      </c>
      <c r="C7" s="234">
        <v>1971</v>
      </c>
      <c r="D7" s="250" t="s">
        <v>398</v>
      </c>
      <c r="E7" s="43" t="s">
        <v>500</v>
      </c>
      <c r="F7" s="240">
        <v>43</v>
      </c>
      <c r="G7" s="225" t="s">
        <v>323</v>
      </c>
      <c r="H7" s="312">
        <v>1.7638888888888888E-2</v>
      </c>
      <c r="I7" s="51"/>
      <c r="J7" s="310">
        <f t="shared" ref="J7" si="0">H7/3.1</f>
        <v>5.6899641577060926E-3</v>
      </c>
      <c r="M7" s="349"/>
    </row>
    <row r="8" spans="1:13" ht="15" x14ac:dyDescent="0.25">
      <c r="A8" s="246"/>
      <c r="B8" s="23"/>
      <c r="C8" s="238"/>
      <c r="D8" s="238"/>
      <c r="E8" s="4"/>
      <c r="F8" s="121"/>
      <c r="G8" s="12"/>
      <c r="H8" s="316"/>
      <c r="I8" s="317"/>
      <c r="J8" s="318"/>
    </row>
    <row r="9" spans="1:13" ht="15" x14ac:dyDescent="0.25">
      <c r="A9" s="22"/>
      <c r="B9" s="23"/>
      <c r="C9" s="238"/>
      <c r="D9" s="238"/>
      <c r="E9" s="24"/>
      <c r="F9" s="238"/>
      <c r="G9" s="12"/>
      <c r="H9" s="25"/>
      <c r="I9" s="52"/>
      <c r="J9" s="26"/>
    </row>
    <row r="10" spans="1:13" ht="15" x14ac:dyDescent="0.25">
      <c r="A10" s="36" t="s">
        <v>441</v>
      </c>
      <c r="B10" s="39" t="s">
        <v>464</v>
      </c>
      <c r="C10" s="232" t="s">
        <v>0</v>
      </c>
      <c r="D10" s="232" t="s">
        <v>397</v>
      </c>
      <c r="E10" s="38" t="s">
        <v>401</v>
      </c>
      <c r="F10" s="232" t="s">
        <v>400</v>
      </c>
      <c r="G10" s="44" t="s">
        <v>469</v>
      </c>
      <c r="H10" s="44" t="s">
        <v>29</v>
      </c>
      <c r="I10" s="50" t="s">
        <v>402</v>
      </c>
      <c r="J10" s="37" t="s">
        <v>31</v>
      </c>
    </row>
    <row r="11" spans="1:13" ht="15" x14ac:dyDescent="0.25">
      <c r="A11" s="22">
        <v>1</v>
      </c>
      <c r="B11" s="224" t="s">
        <v>103</v>
      </c>
      <c r="C11" s="121">
        <v>1999</v>
      </c>
      <c r="D11" s="121" t="s">
        <v>398</v>
      </c>
      <c r="E11" s="43" t="str">
        <f ca="1">IF(AND(F11&lt;=13,D11="M"),"Žcm",IF(AND(F11&lt;=15,F11&gt;=14,D11="M"),"Žci",IF(AND(F11&lt;=15,F11&gt;=14,D11="Ž"),"Žky","Žkm")))</f>
        <v>Žci</v>
      </c>
      <c r="F11" s="240">
        <f ca="1">(YEAR(TODAY())-C11)</f>
        <v>15</v>
      </c>
      <c r="G11" s="227" t="s">
        <v>349</v>
      </c>
      <c r="H11" s="312">
        <v>1.091435185185185E-2</v>
      </c>
      <c r="I11" s="245">
        <v>10</v>
      </c>
      <c r="J11" s="311">
        <f>H11/3.1</f>
        <v>3.5207586618876937E-3</v>
      </c>
    </row>
    <row r="12" spans="1:13" ht="15" x14ac:dyDescent="0.25">
      <c r="A12" s="22">
        <v>2</v>
      </c>
      <c r="B12" s="23" t="s">
        <v>407</v>
      </c>
      <c r="C12" s="238">
        <v>2001</v>
      </c>
      <c r="D12" s="238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13</v>
      </c>
      <c r="G12" s="12" t="s">
        <v>349</v>
      </c>
      <c r="H12" s="312">
        <v>1.1030092592592591E-2</v>
      </c>
      <c r="I12" s="245">
        <v>9</v>
      </c>
      <c r="J12" s="310">
        <f>H12/3.1</f>
        <v>3.5580943847072872E-3</v>
      </c>
      <c r="M12" s="349"/>
    </row>
    <row r="13" spans="1:13" ht="15" x14ac:dyDescent="0.25">
      <c r="A13" s="22">
        <v>3</v>
      </c>
      <c r="B13" s="23" t="s">
        <v>415</v>
      </c>
      <c r="C13" s="238">
        <v>2002</v>
      </c>
      <c r="D13" s="238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12</v>
      </c>
      <c r="G13" s="12" t="s">
        <v>349</v>
      </c>
      <c r="H13" s="312">
        <v>1.3310185185185187E-2</v>
      </c>
      <c r="I13" s="245">
        <v>8</v>
      </c>
      <c r="J13" s="310">
        <f>H13/3.1</f>
        <v>4.2936081242532865E-3</v>
      </c>
      <c r="M13" s="349"/>
    </row>
    <row r="14" spans="1:13" ht="15" x14ac:dyDescent="0.25">
      <c r="A14" s="22">
        <v>4</v>
      </c>
      <c r="B14" s="23" t="s">
        <v>405</v>
      </c>
      <c r="C14" s="238">
        <v>2002</v>
      </c>
      <c r="D14" s="238" t="s">
        <v>406</v>
      </c>
      <c r="E14" s="43" t="str">
        <f ca="1">IF(AND(F14&lt;=13,D14="M"),"Žcm",IF(AND(F14&lt;=15,F14&gt;=14,D14="M"),"Žci",IF(AND(F14&lt;=15,F14&gt;=14,D14="Ž"),"Žky","Žkm")))</f>
        <v>Žkm</v>
      </c>
      <c r="F14" s="240">
        <f ca="1">(YEAR(TODAY())-C14)</f>
        <v>12</v>
      </c>
      <c r="G14" s="12" t="s">
        <v>323</v>
      </c>
      <c r="H14" s="312">
        <v>1.4085648148148151E-2</v>
      </c>
      <c r="I14" s="245">
        <v>7</v>
      </c>
      <c r="J14" s="310">
        <f>H14/3.1</f>
        <v>4.543757467144565E-3</v>
      </c>
      <c r="M14" s="349"/>
    </row>
    <row r="15" spans="1:13" ht="15" x14ac:dyDescent="0.25">
      <c r="A15" s="22">
        <v>5</v>
      </c>
      <c r="B15" s="23" t="s">
        <v>422</v>
      </c>
      <c r="C15" s="238">
        <v>2007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7</v>
      </c>
      <c r="G15" s="12" t="s">
        <v>323</v>
      </c>
      <c r="H15" s="312">
        <v>1.7488425925925925E-2</v>
      </c>
      <c r="I15" s="245">
        <v>6</v>
      </c>
      <c r="J15" s="310">
        <f>H15/3.1</f>
        <v>5.641427718040621E-3</v>
      </c>
      <c r="M15" s="349"/>
    </row>
    <row r="16" spans="1:13" ht="15" x14ac:dyDescent="0.2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 x14ac:dyDescent="0.2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 x14ac:dyDescent="0.2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 x14ac:dyDescent="0.2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 x14ac:dyDescent="0.2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 x14ac:dyDescent="0.2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 x14ac:dyDescent="0.2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 x14ac:dyDescent="0.2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 x14ac:dyDescent="0.2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 x14ac:dyDescent="0.2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 x14ac:dyDescent="0.2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 x14ac:dyDescent="0.2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 x14ac:dyDescent="0.2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sortState ref="B11:J74">
    <sortCondition ref="H11:H74"/>
  </sortState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15" sqref="H15"/>
    </sheetView>
  </sheetViews>
  <sheetFormatPr defaultRowHeight="15" x14ac:dyDescent="0.25"/>
  <cols>
    <col min="1" max="1" width="4.140625" bestFit="1" customWidth="1"/>
    <col min="2" max="2" width="22.85546875" bestFit="1" customWidth="1"/>
    <col min="3" max="3" width="5" customWidth="1"/>
    <col min="4" max="4" width="4.42578125" bestFit="1" customWidth="1"/>
    <col min="5" max="5" width="3.7109375" bestFit="1" customWidth="1"/>
    <col min="6" max="6" width="3.42578125" bestFit="1" customWidth="1"/>
    <col min="7" max="7" width="28.42578125" bestFit="1" customWidth="1"/>
    <col min="10" max="10" width="5.85546875" bestFit="1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2.1134259259259259E-2</v>
      </c>
      <c r="I3" s="51">
        <v>10</v>
      </c>
      <c r="J3" s="311">
        <f t="shared" ref="J3:J8" si="0">H3/6.2</f>
        <v>3.4087514934289125E-3</v>
      </c>
    </row>
    <row r="4" spans="1:10" x14ac:dyDescent="0.25">
      <c r="A4" s="34">
        <v>2</v>
      </c>
      <c r="B4" s="223" t="s">
        <v>106</v>
      </c>
      <c r="C4" s="234">
        <v>1988</v>
      </c>
      <c r="D4" s="250" t="s">
        <v>398</v>
      </c>
      <c r="E4" s="43" t="s">
        <v>398</v>
      </c>
      <c r="F4" s="240">
        <v>26</v>
      </c>
      <c r="G4" s="225" t="s">
        <v>323</v>
      </c>
      <c r="H4" s="312">
        <v>2.1782407407407407E-2</v>
      </c>
      <c r="I4" s="51">
        <v>9</v>
      </c>
      <c r="J4" s="310">
        <f t="shared" si="0"/>
        <v>3.5132915173237749E-3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2.2210648148148149E-2</v>
      </c>
      <c r="I5" s="51">
        <v>8</v>
      </c>
      <c r="J5" s="310">
        <f t="shared" si="0"/>
        <v>3.5823626045400239E-3</v>
      </c>
    </row>
    <row r="6" spans="1:10" x14ac:dyDescent="0.25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2.3460648148148147E-2</v>
      </c>
      <c r="I6" s="51">
        <v>7</v>
      </c>
      <c r="J6" s="310">
        <f t="shared" si="0"/>
        <v>3.78397550776583E-3</v>
      </c>
    </row>
    <row r="7" spans="1:10" x14ac:dyDescent="0.25">
      <c r="A7" s="34">
        <v>5</v>
      </c>
      <c r="B7" s="32" t="s">
        <v>113</v>
      </c>
      <c r="C7" s="235">
        <v>1958</v>
      </c>
      <c r="D7" s="233" t="s">
        <v>399</v>
      </c>
      <c r="E7" s="43" t="s">
        <v>493</v>
      </c>
      <c r="F7" s="240">
        <v>56</v>
      </c>
      <c r="G7" s="48" t="s">
        <v>334</v>
      </c>
      <c r="H7" s="312">
        <v>2.7349537037037037E-2</v>
      </c>
      <c r="I7" s="51">
        <v>6</v>
      </c>
      <c r="J7" s="310">
        <f t="shared" si="0"/>
        <v>4.4112156511350057E-3</v>
      </c>
    </row>
    <row r="8" spans="1:10" x14ac:dyDescent="0.25">
      <c r="A8" s="34">
        <v>6</v>
      </c>
      <c r="B8" s="223" t="s">
        <v>144</v>
      </c>
      <c r="C8" s="234">
        <v>1969</v>
      </c>
      <c r="D8" s="250" t="s">
        <v>399</v>
      </c>
      <c r="E8" s="43" t="s">
        <v>493</v>
      </c>
      <c r="F8" s="240">
        <v>45</v>
      </c>
      <c r="G8" s="225" t="s">
        <v>323</v>
      </c>
      <c r="H8" s="312">
        <v>3.0034722222222223E-2</v>
      </c>
      <c r="I8" s="51">
        <v>5</v>
      </c>
      <c r="J8" s="310">
        <f t="shared" si="0"/>
        <v>4.8443100358422937E-3</v>
      </c>
    </row>
    <row r="9" spans="1:10" x14ac:dyDescent="0.25">
      <c r="A9" s="246"/>
      <c r="B9" s="23"/>
      <c r="C9" s="238"/>
      <c r="D9" s="238"/>
      <c r="E9" s="4"/>
      <c r="F9" s="121"/>
      <c r="G9" s="12"/>
      <c r="H9" s="316"/>
      <c r="I9" s="317"/>
      <c r="J9" s="318"/>
    </row>
    <row r="10" spans="1:10" x14ac:dyDescent="0.25">
      <c r="A10" s="22"/>
      <c r="B10" s="23"/>
      <c r="C10" s="238"/>
      <c r="D10" s="238"/>
      <c r="E10" s="24"/>
      <c r="F10" s="238"/>
      <c r="G10" s="12"/>
      <c r="H10" s="25"/>
      <c r="I10" s="52"/>
      <c r="J10" s="26"/>
    </row>
    <row r="11" spans="1:10" x14ac:dyDescent="0.25">
      <c r="A11" s="36" t="s">
        <v>441</v>
      </c>
      <c r="B11" s="39" t="s">
        <v>464</v>
      </c>
      <c r="C11" s="232" t="s">
        <v>0</v>
      </c>
      <c r="D11" s="232" t="s">
        <v>397</v>
      </c>
      <c r="E11" s="38" t="s">
        <v>401</v>
      </c>
      <c r="F11" s="232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0" x14ac:dyDescent="0.25">
      <c r="A12" s="22">
        <v>1</v>
      </c>
      <c r="B12" s="23" t="s">
        <v>407</v>
      </c>
      <c r="C12" s="238">
        <v>2001</v>
      </c>
      <c r="D12" s="238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13</v>
      </c>
      <c r="G12" s="12" t="s">
        <v>349</v>
      </c>
      <c r="H12" s="312">
        <v>1.2534722222222223E-2</v>
      </c>
      <c r="I12" s="245">
        <v>10</v>
      </c>
      <c r="J12" s="311">
        <f>H12/3.1</f>
        <v>4.043458781362007E-3</v>
      </c>
    </row>
    <row r="13" spans="1:10" x14ac:dyDescent="0.25">
      <c r="A13" s="22">
        <v>2</v>
      </c>
      <c r="B13" s="23" t="s">
        <v>415</v>
      </c>
      <c r="C13" s="238">
        <v>2002</v>
      </c>
      <c r="D13" s="238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12</v>
      </c>
      <c r="G13" s="12" t="s">
        <v>349</v>
      </c>
      <c r="H13" s="312">
        <v>1.2546296296296297E-2</v>
      </c>
      <c r="I13" s="245">
        <v>9</v>
      </c>
      <c r="J13" s="310">
        <f>H13/3.1</f>
        <v>4.0471923536439663E-3</v>
      </c>
    </row>
    <row r="14" spans="1:10" x14ac:dyDescent="0.25">
      <c r="A14" s="22">
        <v>3</v>
      </c>
      <c r="B14" s="99" t="s">
        <v>496</v>
      </c>
      <c r="C14" s="101">
        <v>2003</v>
      </c>
      <c r="D14" s="101" t="s">
        <v>398</v>
      </c>
      <c r="E14" s="43" t="str">
        <f ca="1">IF(AND(F14&lt;=13,D14="M"),"Žcm",IF(AND(F14&lt;=15,F14&gt;=14,D14="M"),"Žci",IF(AND(F14&lt;=15,F14&gt;=14,D14="Ž"),"Žky","Žkm")))</f>
        <v>Žcm</v>
      </c>
      <c r="F14" s="240">
        <f ca="1">(YEAR(TODAY())-C14)</f>
        <v>11</v>
      </c>
      <c r="G14" s="229" t="s">
        <v>349</v>
      </c>
      <c r="H14" s="312">
        <v>1.4745370370370372E-2</v>
      </c>
      <c r="I14" s="245">
        <v>8</v>
      </c>
      <c r="J14" s="310">
        <f>H14/3.1</f>
        <v>4.7565710872162492E-3</v>
      </c>
    </row>
    <row r="15" spans="1:10" x14ac:dyDescent="0.25">
      <c r="A15" s="22">
        <v>4</v>
      </c>
      <c r="B15" s="99" t="s">
        <v>495</v>
      </c>
      <c r="C15" s="101">
        <v>2003</v>
      </c>
      <c r="D15" s="101" t="s">
        <v>399</v>
      </c>
      <c r="E15" s="43" t="str">
        <f ca="1">IF(AND(F15&lt;=13,D15="M"),"Žcm",IF(AND(F15&lt;=15,F15&gt;=14,D15="M"),"Žci",IF(AND(F15&lt;=15,F15&gt;=14,D15="Ž"),"Žky","Žkm")))</f>
        <v>Žkm</v>
      </c>
      <c r="F15" s="240">
        <f ca="1">(YEAR(TODAY())-C15)</f>
        <v>11</v>
      </c>
      <c r="G15" s="229" t="s">
        <v>349</v>
      </c>
      <c r="H15" s="312">
        <v>1.8761574074074073E-2</v>
      </c>
      <c r="I15" s="245">
        <v>7</v>
      </c>
      <c r="J15" s="310">
        <f>H15/3.1</f>
        <v>6.0521206690561527E-3</v>
      </c>
    </row>
    <row r="16" spans="1:10" x14ac:dyDescent="0.25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 x14ac:dyDescent="0.25">
      <c r="A18" s="22"/>
      <c r="B18" s="99"/>
      <c r="C18" s="101"/>
      <c r="D18" s="101"/>
      <c r="E18" s="4"/>
      <c r="F18" s="121"/>
      <c r="G18" s="229"/>
      <c r="H18" s="25"/>
      <c r="I18" s="52"/>
      <c r="J18" s="26"/>
    </row>
    <row r="19" spans="1:10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 x14ac:dyDescent="0.25">
      <c r="A21" s="22"/>
      <c r="B21" s="23"/>
      <c r="C21" s="238"/>
      <c r="D21" s="238"/>
      <c r="E21" s="24"/>
      <c r="F21" s="238"/>
      <c r="G21" s="12"/>
      <c r="H21" s="25"/>
      <c r="I21" s="52"/>
      <c r="J21" s="26"/>
    </row>
    <row r="22" spans="1:10" x14ac:dyDescent="0.25">
      <c r="A22" s="22"/>
      <c r="B22" s="23"/>
      <c r="C22" s="238"/>
      <c r="D22" s="238"/>
      <c r="E22" s="24"/>
      <c r="F22" s="238"/>
      <c r="G22" s="12"/>
      <c r="H22" s="25"/>
      <c r="I22" s="52"/>
      <c r="J22" s="26"/>
    </row>
    <row r="23" spans="1:10" x14ac:dyDescent="0.25">
      <c r="A23" s="22"/>
      <c r="B23" s="313" t="s">
        <v>463</v>
      </c>
      <c r="C23" s="314"/>
      <c r="D23" s="238"/>
      <c r="E23" s="24"/>
      <c r="F23" s="238"/>
      <c r="G23" s="12"/>
      <c r="H23" s="25"/>
      <c r="I23" s="52"/>
      <c r="J23" s="26"/>
    </row>
    <row r="24" spans="1:10" x14ac:dyDescent="0.25">
      <c r="A24" s="22"/>
      <c r="B24" s="315" t="s">
        <v>441</v>
      </c>
      <c r="C24" s="314" t="s">
        <v>481</v>
      </c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315" t="s">
        <v>464</v>
      </c>
      <c r="C25" s="314" t="s">
        <v>467</v>
      </c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5" t="s">
        <v>0</v>
      </c>
      <c r="C26" s="314" t="s">
        <v>468</v>
      </c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397</v>
      </c>
      <c r="C27" s="314" t="s">
        <v>482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400</v>
      </c>
      <c r="C28" s="314" t="s">
        <v>483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469</v>
      </c>
      <c r="C29" s="314" t="s">
        <v>470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484</v>
      </c>
      <c r="C30" s="314" t="s">
        <v>485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401</v>
      </c>
      <c r="C31" s="314" t="s">
        <v>465</v>
      </c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30</v>
      </c>
      <c r="C32" s="314" t="s">
        <v>466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402</v>
      </c>
      <c r="C33" s="314" t="s">
        <v>486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31</v>
      </c>
      <c r="C34" s="314" t="s">
        <v>487</v>
      </c>
      <c r="D34" s="238"/>
      <c r="E34" s="24"/>
      <c r="F34" s="238"/>
      <c r="G34" s="12"/>
      <c r="H34" s="25"/>
      <c r="I34" s="52"/>
      <c r="J34" s="26"/>
    </row>
  </sheetData>
  <sortState ref="B278:J341">
    <sortCondition ref="H278:H341"/>
  </sortState>
  <mergeCells count="1">
    <mergeCell ref="A1:J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3" sqref="B3"/>
    </sheetView>
  </sheetViews>
  <sheetFormatPr defaultRowHeight="15" x14ac:dyDescent="0.25"/>
  <cols>
    <col min="2" max="2" width="22.85546875" bestFit="1" customWidth="1"/>
    <col min="3" max="3" width="6.140625" customWidth="1"/>
    <col min="4" max="4" width="3" customWidth="1"/>
    <col min="5" max="5" width="3.7109375" bestFit="1" customWidth="1"/>
    <col min="6" max="6" width="3.42578125" bestFit="1" customWidth="1"/>
    <col min="7" max="7" width="28.42578125" bestFit="1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2.1087962962962961E-2</v>
      </c>
      <c r="I3" s="51">
        <v>10</v>
      </c>
      <c r="J3" s="311">
        <f>H3/6.2</f>
        <v>3.4012843488649938E-3</v>
      </c>
    </row>
    <row r="4" spans="1:10" x14ac:dyDescent="0.25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2.1238425925925924E-2</v>
      </c>
      <c r="I4" s="51">
        <v>9</v>
      </c>
      <c r="J4" s="310">
        <f>H4/6.2</f>
        <v>3.4255525686977296E-3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2.1956018518518517E-2</v>
      </c>
      <c r="I5" s="51">
        <v>8</v>
      </c>
      <c r="J5" s="310">
        <f>H5/6.2</f>
        <v>3.5412933094384706E-3</v>
      </c>
    </row>
    <row r="6" spans="1:10" x14ac:dyDescent="0.25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2.3680555555555555E-2</v>
      </c>
      <c r="I6" s="51">
        <v>7</v>
      </c>
      <c r="J6" s="310">
        <f>H6/6.2</f>
        <v>3.8194444444444443E-3</v>
      </c>
    </row>
    <row r="7" spans="1:10" x14ac:dyDescent="0.25">
      <c r="A7" s="34">
        <v>5</v>
      </c>
      <c r="B7" s="223" t="s">
        <v>127</v>
      </c>
      <c r="C7" s="234">
        <v>1967</v>
      </c>
      <c r="D7" s="250" t="s">
        <v>398</v>
      </c>
      <c r="E7" s="43" t="s">
        <v>500</v>
      </c>
      <c r="F7" s="240">
        <v>47</v>
      </c>
      <c r="G7" s="225" t="s">
        <v>334</v>
      </c>
      <c r="H7" s="312">
        <v>2.6053240740740738E-2</v>
      </c>
      <c r="I7" s="51">
        <v>6</v>
      </c>
      <c r="J7" s="310">
        <f>H7/6.2</f>
        <v>4.2021356033452801E-3</v>
      </c>
    </row>
    <row r="8" spans="1:10" x14ac:dyDescent="0.25">
      <c r="A8" s="34">
        <v>6</v>
      </c>
      <c r="B8" s="32" t="s">
        <v>113</v>
      </c>
      <c r="C8" s="235">
        <v>1958</v>
      </c>
      <c r="D8" s="233" t="s">
        <v>399</v>
      </c>
      <c r="E8" s="43" t="s">
        <v>493</v>
      </c>
      <c r="F8" s="240">
        <v>56</v>
      </c>
      <c r="G8" s="48" t="s">
        <v>334</v>
      </c>
      <c r="H8" s="312">
        <v>2.7037037037037037E-2</v>
      </c>
      <c r="I8" s="51">
        <v>5</v>
      </c>
      <c r="J8" s="310">
        <f>H8/6.2</f>
        <v>4.360812425328554E-3</v>
      </c>
    </row>
    <row r="9" spans="1:10" x14ac:dyDescent="0.25">
      <c r="A9" s="34">
        <v>7</v>
      </c>
      <c r="B9" s="223" t="s">
        <v>490</v>
      </c>
      <c r="C9" s="234">
        <v>1980</v>
      </c>
      <c r="D9" s="250" t="s">
        <v>399</v>
      </c>
      <c r="E9" s="43" t="s">
        <v>399</v>
      </c>
      <c r="F9" s="240">
        <v>34</v>
      </c>
      <c r="G9" s="225" t="s">
        <v>327</v>
      </c>
      <c r="H9" s="312">
        <v>2.9525462962962962E-2</v>
      </c>
      <c r="I9" s="51">
        <v>4</v>
      </c>
      <c r="J9" s="310">
        <f>H9/6.2</f>
        <v>4.7621714456391869E-3</v>
      </c>
    </row>
    <row r="10" spans="1:10" x14ac:dyDescent="0.25">
      <c r="A10" s="34">
        <v>8</v>
      </c>
      <c r="B10" s="223" t="s">
        <v>144</v>
      </c>
      <c r="C10" s="234">
        <v>1969</v>
      </c>
      <c r="D10" s="250" t="s">
        <v>399</v>
      </c>
      <c r="E10" s="43" t="s">
        <v>493</v>
      </c>
      <c r="F10" s="240">
        <v>45</v>
      </c>
      <c r="G10" s="225" t="s">
        <v>323</v>
      </c>
      <c r="H10" s="312">
        <v>2.9560185185185189E-2</v>
      </c>
      <c r="I10" s="51">
        <v>3</v>
      </c>
      <c r="J10" s="310">
        <f>H10/6.2</f>
        <v>4.7677718040621273E-3</v>
      </c>
    </row>
    <row r="11" spans="1:10" x14ac:dyDescent="0.25">
      <c r="A11" s="246"/>
      <c r="B11" s="23"/>
      <c r="C11" s="238"/>
      <c r="D11" s="238"/>
      <c r="E11" s="4"/>
      <c r="F11" s="121"/>
      <c r="G11" s="12"/>
      <c r="H11" s="316"/>
      <c r="I11" s="317"/>
      <c r="J11" s="318"/>
    </row>
    <row r="12" spans="1:10" x14ac:dyDescent="0.25">
      <c r="A12" s="22"/>
      <c r="B12" s="23"/>
      <c r="C12" s="238"/>
      <c r="D12" s="238"/>
      <c r="E12" s="24"/>
      <c r="F12" s="238"/>
      <c r="G12" s="12"/>
      <c r="H12" s="25"/>
      <c r="I12" s="52"/>
      <c r="J12" s="26"/>
    </row>
    <row r="13" spans="1:10" x14ac:dyDescent="0.25">
      <c r="A13" s="36" t="s">
        <v>441</v>
      </c>
      <c r="B13" s="39" t="s">
        <v>464</v>
      </c>
      <c r="C13" s="232" t="s">
        <v>0</v>
      </c>
      <c r="D13" s="232" t="s">
        <v>397</v>
      </c>
      <c r="E13" s="38" t="s">
        <v>401</v>
      </c>
      <c r="F13" s="232" t="s">
        <v>400</v>
      </c>
      <c r="G13" s="44" t="s">
        <v>469</v>
      </c>
      <c r="H13" s="44" t="s">
        <v>29</v>
      </c>
      <c r="I13" s="50" t="s">
        <v>402</v>
      </c>
      <c r="J13" s="37" t="s">
        <v>31</v>
      </c>
    </row>
    <row r="14" spans="1:10" x14ac:dyDescent="0.25">
      <c r="A14" s="34">
        <v>1</v>
      </c>
      <c r="B14" s="23" t="s">
        <v>407</v>
      </c>
      <c r="C14" s="238">
        <v>2001</v>
      </c>
      <c r="D14" s="238" t="s">
        <v>398</v>
      </c>
      <c r="E14" s="43" t="str">
        <f ca="1">IF(AND(F14&lt;=13,D14="M"),"Žcm",IF(AND(F14&lt;=15,F14&gt;=14,D14="M"),"Žci",IF(AND(F14&lt;=15,F14&gt;=14,D14="Ž"),"Žky","Žkm")))</f>
        <v>Žcm</v>
      </c>
      <c r="F14" s="240">
        <f ca="1">(YEAR(TODAY())-C14)</f>
        <v>13</v>
      </c>
      <c r="G14" s="12" t="s">
        <v>349</v>
      </c>
      <c r="H14" s="312">
        <v>1.2013888888888888E-2</v>
      </c>
      <c r="I14" s="245">
        <v>10</v>
      </c>
      <c r="J14" s="311">
        <f>H14/3.1</f>
        <v>3.8754480286738347E-3</v>
      </c>
    </row>
    <row r="15" spans="1:10" x14ac:dyDescent="0.25">
      <c r="A15" s="34">
        <v>2</v>
      </c>
      <c r="B15" s="23" t="s">
        <v>415</v>
      </c>
      <c r="C15" s="238">
        <v>2002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12</v>
      </c>
      <c r="G15" s="12" t="s">
        <v>349</v>
      </c>
      <c r="H15" s="312">
        <v>1.2812499999999999E-2</v>
      </c>
      <c r="I15" s="245">
        <v>9</v>
      </c>
      <c r="J15" s="310">
        <f>H15/3.1</f>
        <v>4.1330645161290315E-3</v>
      </c>
    </row>
    <row r="16" spans="1:10" x14ac:dyDescent="0.25">
      <c r="A16" s="34">
        <v>3</v>
      </c>
      <c r="B16" s="99" t="s">
        <v>496</v>
      </c>
      <c r="C16" s="101">
        <v>2003</v>
      </c>
      <c r="D16" s="101" t="s">
        <v>398</v>
      </c>
      <c r="E16" s="43" t="str">
        <f ca="1">IF(AND(F16&lt;=13,D16="M"),"Žcm",IF(AND(F16&lt;=15,F16&gt;=14,D16="M"),"Žci",IF(AND(F16&lt;=15,F16&gt;=14,D16="Ž"),"Žky","Žkm")))</f>
        <v>Žcm</v>
      </c>
      <c r="F16" s="240">
        <f ca="1">(YEAR(TODAY())-C16)</f>
        <v>11</v>
      </c>
      <c r="G16" s="229" t="s">
        <v>349</v>
      </c>
      <c r="H16" s="312">
        <v>1.4259259259259261E-2</v>
      </c>
      <c r="I16" s="245">
        <v>8</v>
      </c>
      <c r="J16" s="310">
        <f>H16/3.1</f>
        <v>4.5997610513739554E-3</v>
      </c>
    </row>
    <row r="17" spans="1:10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 x14ac:dyDescent="0.25">
      <c r="A18" s="22"/>
      <c r="B18" s="99"/>
      <c r="C18" s="101"/>
      <c r="D18" s="101"/>
      <c r="E18" s="4"/>
      <c r="F18" s="121"/>
      <c r="G18" s="229"/>
      <c r="H18" s="25"/>
      <c r="I18" s="52"/>
      <c r="J18" s="26"/>
    </row>
    <row r="19" spans="1:10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 x14ac:dyDescent="0.25">
      <c r="A21" s="22"/>
      <c r="B21" s="99"/>
      <c r="C21" s="101"/>
      <c r="D21" s="101"/>
      <c r="E21" s="4"/>
      <c r="F21" s="121"/>
      <c r="G21" s="229"/>
      <c r="H21" s="25"/>
      <c r="I21" s="52"/>
      <c r="J21" s="26"/>
    </row>
    <row r="22" spans="1:10" x14ac:dyDescent="0.25">
      <c r="A22" s="22"/>
      <c r="B22" s="23"/>
      <c r="C22" s="238"/>
      <c r="D22" s="238"/>
      <c r="E22" s="24"/>
      <c r="F22" s="238"/>
      <c r="G22" s="12"/>
      <c r="H22" s="25"/>
      <c r="I22" s="52"/>
      <c r="J22" s="26"/>
    </row>
    <row r="23" spans="1:10" x14ac:dyDescent="0.25">
      <c r="A23" s="22"/>
      <c r="B23" s="23"/>
      <c r="C23" s="238"/>
      <c r="D23" s="238"/>
      <c r="E23" s="24"/>
      <c r="F23" s="238"/>
      <c r="G23" s="12"/>
      <c r="H23" s="25"/>
      <c r="I23" s="52"/>
      <c r="J23" s="26"/>
    </row>
    <row r="24" spans="1:10" x14ac:dyDescent="0.25">
      <c r="A24" s="22"/>
      <c r="B24" s="313" t="s">
        <v>463</v>
      </c>
      <c r="C24" s="314"/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315" t="s">
        <v>441</v>
      </c>
      <c r="C25" s="314" t="s">
        <v>481</v>
      </c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5" t="s">
        <v>464</v>
      </c>
      <c r="C26" s="314" t="s">
        <v>467</v>
      </c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0</v>
      </c>
      <c r="C27" s="314" t="s">
        <v>468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397</v>
      </c>
      <c r="C28" s="314" t="s">
        <v>482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400</v>
      </c>
      <c r="C29" s="314" t="s">
        <v>483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469</v>
      </c>
      <c r="C30" s="314" t="s">
        <v>470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484</v>
      </c>
      <c r="C31" s="314" t="s">
        <v>485</v>
      </c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401</v>
      </c>
      <c r="C32" s="314" t="s">
        <v>465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30</v>
      </c>
      <c r="C33" s="314" t="s">
        <v>466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402</v>
      </c>
      <c r="C34" s="314" t="s">
        <v>486</v>
      </c>
      <c r="D34" s="238"/>
      <c r="E34" s="24"/>
      <c r="F34" s="238"/>
      <c r="G34" s="12"/>
      <c r="H34" s="25"/>
      <c r="I34" s="52"/>
      <c r="J34" s="26"/>
    </row>
    <row r="35" spans="1:10" x14ac:dyDescent="0.25">
      <c r="A35" s="22"/>
      <c r="B35" s="315" t="s">
        <v>31</v>
      </c>
      <c r="C35" s="314" t="s">
        <v>487</v>
      </c>
      <c r="D35" s="238"/>
      <c r="E35" s="24"/>
      <c r="F35" s="238"/>
      <c r="G35" s="12"/>
      <c r="H35" s="25"/>
      <c r="I35" s="52"/>
      <c r="J35" s="26"/>
    </row>
  </sheetData>
  <sortState ref="B14:J77">
    <sortCondition ref="H14:H77"/>
  </sortState>
  <mergeCells count="1">
    <mergeCell ref="A1:J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topLeftCell="A238" workbookViewId="0">
      <selection sqref="A1:XFD360"/>
    </sheetView>
  </sheetViews>
  <sheetFormatPr defaultRowHeight="15" x14ac:dyDescent="0.25"/>
  <cols>
    <col min="1" max="1" width="4.140625" bestFit="1" customWidth="1"/>
    <col min="2" max="2" width="22.85546875" bestFit="1" customWidth="1"/>
    <col min="3" max="3" width="5" customWidth="1"/>
    <col min="4" max="4" width="4.42578125" bestFit="1" customWidth="1"/>
    <col min="5" max="5" width="3.7109375" bestFit="1" customWidth="1"/>
    <col min="6" max="6" width="3.42578125" bestFit="1" customWidth="1"/>
    <col min="7" max="7" width="28.42578125" bestFit="1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78</v>
      </c>
      <c r="C3" s="233">
        <v>1980</v>
      </c>
      <c r="D3" s="233" t="s">
        <v>398</v>
      </c>
      <c r="E3" s="43" t="s">
        <v>398</v>
      </c>
      <c r="F3" s="240">
        <v>34</v>
      </c>
      <c r="G3" s="230" t="s">
        <v>327</v>
      </c>
      <c r="H3" s="312"/>
      <c r="I3" s="51"/>
      <c r="J3" s="311">
        <f t="shared" ref="J3:J66" si="0">H3/6.2</f>
        <v>0</v>
      </c>
    </row>
    <row r="4" spans="1:10" x14ac:dyDescent="0.25">
      <c r="A4" s="34">
        <v>2</v>
      </c>
      <c r="B4" s="223" t="s">
        <v>148</v>
      </c>
      <c r="C4" s="234">
        <v>1942</v>
      </c>
      <c r="D4" s="250" t="s">
        <v>398</v>
      </c>
      <c r="E4" s="43" t="s">
        <v>501</v>
      </c>
      <c r="F4" s="240">
        <v>72</v>
      </c>
      <c r="G4" s="225" t="s">
        <v>332</v>
      </c>
      <c r="H4" s="312"/>
      <c r="I4" s="51"/>
      <c r="J4" s="310">
        <f t="shared" si="0"/>
        <v>0</v>
      </c>
    </row>
    <row r="5" spans="1:10" x14ac:dyDescent="0.25">
      <c r="A5" s="34">
        <v>3</v>
      </c>
      <c r="B5" s="223" t="s">
        <v>153</v>
      </c>
      <c r="C5" s="234">
        <v>1990</v>
      </c>
      <c r="D5" s="250" t="s">
        <v>398</v>
      </c>
      <c r="E5" s="43" t="s">
        <v>398</v>
      </c>
      <c r="F5" s="240">
        <v>24</v>
      </c>
      <c r="G5" s="225" t="s">
        <v>350</v>
      </c>
      <c r="H5" s="312"/>
      <c r="I5" s="51"/>
      <c r="J5" s="310">
        <f t="shared" si="0"/>
        <v>0</v>
      </c>
    </row>
    <row r="6" spans="1:10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/>
      <c r="I6" s="51"/>
      <c r="J6" s="310">
        <f t="shared" si="0"/>
        <v>0</v>
      </c>
    </row>
    <row r="7" spans="1:10" x14ac:dyDescent="0.25">
      <c r="A7" s="34">
        <v>5</v>
      </c>
      <c r="B7" s="32" t="s">
        <v>112</v>
      </c>
      <c r="C7" s="235">
        <v>1975</v>
      </c>
      <c r="D7" s="233" t="s">
        <v>398</v>
      </c>
      <c r="E7" s="43" t="s">
        <v>398</v>
      </c>
      <c r="F7" s="240">
        <v>39</v>
      </c>
      <c r="G7" s="48" t="s">
        <v>338</v>
      </c>
      <c r="H7" s="312"/>
      <c r="I7" s="51"/>
      <c r="J7" s="310">
        <f t="shared" si="0"/>
        <v>0</v>
      </c>
    </row>
    <row r="8" spans="1:10" x14ac:dyDescent="0.25">
      <c r="A8" s="34">
        <v>6</v>
      </c>
      <c r="B8" s="223" t="s">
        <v>155</v>
      </c>
      <c r="C8" s="234">
        <v>1963</v>
      </c>
      <c r="D8" s="250" t="s">
        <v>398</v>
      </c>
      <c r="E8" s="43" t="s">
        <v>506</v>
      </c>
      <c r="F8" s="240">
        <v>51</v>
      </c>
      <c r="G8" s="225" t="s">
        <v>336</v>
      </c>
      <c r="H8" s="312"/>
      <c r="I8" s="51"/>
      <c r="J8" s="310">
        <f t="shared" si="0"/>
        <v>0</v>
      </c>
    </row>
    <row r="9" spans="1:10" x14ac:dyDescent="0.25">
      <c r="A9" s="34">
        <v>7</v>
      </c>
      <c r="B9" s="223" t="s">
        <v>156</v>
      </c>
      <c r="C9" s="234">
        <v>1976</v>
      </c>
      <c r="D9" s="250" t="s">
        <v>398</v>
      </c>
      <c r="E9" s="43" t="s">
        <v>398</v>
      </c>
      <c r="F9" s="240">
        <v>38</v>
      </c>
      <c r="G9" s="225" t="s">
        <v>351</v>
      </c>
      <c r="H9" s="312"/>
      <c r="I9" s="51"/>
      <c r="J9" s="310">
        <f t="shared" si="0"/>
        <v>0</v>
      </c>
    </row>
    <row r="10" spans="1:10" x14ac:dyDescent="0.25">
      <c r="A10" s="34">
        <v>8</v>
      </c>
      <c r="B10" s="33" t="s">
        <v>92</v>
      </c>
      <c r="C10" s="236">
        <v>1975</v>
      </c>
      <c r="D10" s="240" t="s">
        <v>398</v>
      </c>
      <c r="E10" s="43" t="s">
        <v>398</v>
      </c>
      <c r="F10" s="240">
        <v>39</v>
      </c>
      <c r="G10" s="47" t="s">
        <v>327</v>
      </c>
      <c r="H10" s="312"/>
      <c r="I10" s="51"/>
      <c r="J10" s="310">
        <f t="shared" si="0"/>
        <v>0</v>
      </c>
    </row>
    <row r="11" spans="1:10" x14ac:dyDescent="0.25">
      <c r="A11" s="34">
        <v>9</v>
      </c>
      <c r="B11" s="223" t="s">
        <v>157</v>
      </c>
      <c r="C11" s="234">
        <v>1996</v>
      </c>
      <c r="D11" s="250" t="s">
        <v>399</v>
      </c>
      <c r="E11" s="43" t="s">
        <v>399</v>
      </c>
      <c r="F11" s="240">
        <v>18</v>
      </c>
      <c r="G11" s="225" t="s">
        <v>352</v>
      </c>
      <c r="H11" s="312"/>
      <c r="I11" s="51"/>
      <c r="J11" s="310">
        <f t="shared" si="0"/>
        <v>0</v>
      </c>
    </row>
    <row r="12" spans="1:10" x14ac:dyDescent="0.25">
      <c r="A12" s="34">
        <v>10</v>
      </c>
      <c r="B12" s="223" t="s">
        <v>158</v>
      </c>
      <c r="C12" s="234">
        <v>1998</v>
      </c>
      <c r="D12" s="250" t="s">
        <v>398</v>
      </c>
      <c r="E12" s="43" t="s">
        <v>398</v>
      </c>
      <c r="F12" s="240">
        <v>16</v>
      </c>
      <c r="G12" s="225" t="s">
        <v>323</v>
      </c>
      <c r="H12" s="312"/>
      <c r="I12" s="51"/>
      <c r="J12" s="310">
        <f t="shared" si="0"/>
        <v>0</v>
      </c>
    </row>
    <row r="13" spans="1:10" x14ac:dyDescent="0.25">
      <c r="A13" s="34">
        <v>11</v>
      </c>
      <c r="B13" s="223" t="s">
        <v>22</v>
      </c>
      <c r="C13" s="234">
        <v>1975</v>
      </c>
      <c r="D13" s="250" t="s">
        <v>398</v>
      </c>
      <c r="E13" s="43" t="s">
        <v>398</v>
      </c>
      <c r="F13" s="240">
        <v>39</v>
      </c>
      <c r="G13" s="225" t="s">
        <v>353</v>
      </c>
      <c r="H13" s="312"/>
      <c r="I13" s="51"/>
      <c r="J13" s="310">
        <f t="shared" si="0"/>
        <v>0</v>
      </c>
    </row>
    <row r="14" spans="1:10" x14ac:dyDescent="0.25">
      <c r="A14" s="34">
        <v>12</v>
      </c>
      <c r="B14" s="223" t="s">
        <v>159</v>
      </c>
      <c r="C14" s="234">
        <v>1978</v>
      </c>
      <c r="D14" s="250" t="s">
        <v>398</v>
      </c>
      <c r="E14" s="43" t="s">
        <v>398</v>
      </c>
      <c r="F14" s="240">
        <v>36</v>
      </c>
      <c r="G14" s="225" t="s">
        <v>336</v>
      </c>
      <c r="H14" s="312"/>
      <c r="I14" s="51"/>
      <c r="J14" s="310">
        <f t="shared" si="0"/>
        <v>0</v>
      </c>
    </row>
    <row r="15" spans="1:10" x14ac:dyDescent="0.25">
      <c r="A15" s="34">
        <v>13</v>
      </c>
      <c r="B15" s="32" t="s">
        <v>115</v>
      </c>
      <c r="C15" s="235">
        <v>1978</v>
      </c>
      <c r="D15" s="233" t="s">
        <v>398</v>
      </c>
      <c r="E15" s="43" t="s">
        <v>398</v>
      </c>
      <c r="F15" s="240">
        <v>36</v>
      </c>
      <c r="G15" s="48" t="s">
        <v>336</v>
      </c>
      <c r="H15" s="312"/>
      <c r="I15" s="51"/>
      <c r="J15" s="310">
        <f t="shared" si="0"/>
        <v>0</v>
      </c>
    </row>
    <row r="16" spans="1:10" x14ac:dyDescent="0.25">
      <c r="A16" s="34">
        <v>14</v>
      </c>
      <c r="B16" s="32" t="s">
        <v>102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336</v>
      </c>
      <c r="H16" s="312"/>
      <c r="I16" s="51"/>
      <c r="J16" s="310">
        <f t="shared" si="0"/>
        <v>0</v>
      </c>
    </row>
    <row r="17" spans="1:10" x14ac:dyDescent="0.25">
      <c r="A17" s="34">
        <v>15</v>
      </c>
      <c r="B17" s="223" t="s">
        <v>160</v>
      </c>
      <c r="C17" s="234">
        <v>1989</v>
      </c>
      <c r="D17" s="250" t="s">
        <v>398</v>
      </c>
      <c r="E17" s="43" t="s">
        <v>398</v>
      </c>
      <c r="F17" s="240">
        <v>25</v>
      </c>
      <c r="G17" s="225" t="s">
        <v>354</v>
      </c>
      <c r="H17" s="312"/>
      <c r="I17" s="51"/>
      <c r="J17" s="310">
        <f t="shared" si="0"/>
        <v>0</v>
      </c>
    </row>
    <row r="18" spans="1:10" x14ac:dyDescent="0.25">
      <c r="A18" s="34">
        <v>16</v>
      </c>
      <c r="B18" s="223" t="s">
        <v>161</v>
      </c>
      <c r="C18" s="234">
        <v>1961</v>
      </c>
      <c r="D18" s="250" t="s">
        <v>399</v>
      </c>
      <c r="E18" s="43" t="s">
        <v>493</v>
      </c>
      <c r="F18" s="240">
        <v>53</v>
      </c>
      <c r="G18" s="225" t="s">
        <v>355</v>
      </c>
      <c r="H18" s="312"/>
      <c r="I18" s="51"/>
      <c r="J18" s="310">
        <f t="shared" si="0"/>
        <v>0</v>
      </c>
    </row>
    <row r="19" spans="1:10" x14ac:dyDescent="0.25">
      <c r="A19" s="34">
        <v>17</v>
      </c>
      <c r="B19" s="32" t="s">
        <v>84</v>
      </c>
      <c r="C19" s="235">
        <v>1973</v>
      </c>
      <c r="D19" s="233" t="s">
        <v>399</v>
      </c>
      <c r="E19" s="43" t="s">
        <v>493</v>
      </c>
      <c r="F19" s="240">
        <v>41</v>
      </c>
      <c r="G19" s="48" t="s">
        <v>318</v>
      </c>
      <c r="H19" s="312"/>
      <c r="I19" s="51"/>
      <c r="J19" s="310">
        <f t="shared" si="0"/>
        <v>0</v>
      </c>
    </row>
    <row r="20" spans="1:10" x14ac:dyDescent="0.25">
      <c r="A20" s="34">
        <v>18</v>
      </c>
      <c r="B20" s="223" t="s">
        <v>162</v>
      </c>
      <c r="C20" s="234">
        <v>1973</v>
      </c>
      <c r="D20" s="250" t="s">
        <v>398</v>
      </c>
      <c r="E20" s="43" t="s">
        <v>500</v>
      </c>
      <c r="F20" s="240">
        <v>41</v>
      </c>
      <c r="G20" s="225" t="s">
        <v>325</v>
      </c>
      <c r="H20" s="312"/>
      <c r="I20" s="51"/>
      <c r="J20" s="310">
        <f t="shared" si="0"/>
        <v>0</v>
      </c>
    </row>
    <row r="21" spans="1:10" x14ac:dyDescent="0.25">
      <c r="A21" s="34">
        <v>19</v>
      </c>
      <c r="B21" s="224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6" t="s">
        <v>325</v>
      </c>
      <c r="H21" s="312"/>
      <c r="I21" s="51"/>
      <c r="J21" s="310">
        <f t="shared" si="0"/>
        <v>0</v>
      </c>
    </row>
    <row r="22" spans="1:10" x14ac:dyDescent="0.25">
      <c r="A22" s="34">
        <v>20</v>
      </c>
      <c r="B22" s="31" t="s">
        <v>101</v>
      </c>
      <c r="C22" s="237">
        <v>1992</v>
      </c>
      <c r="D22" s="251" t="s">
        <v>398</v>
      </c>
      <c r="E22" s="43" t="s">
        <v>398</v>
      </c>
      <c r="F22" s="240">
        <v>22</v>
      </c>
      <c r="G22" s="49" t="s">
        <v>334</v>
      </c>
      <c r="H22" s="312"/>
      <c r="I22" s="51"/>
      <c r="J22" s="310">
        <f t="shared" si="0"/>
        <v>0</v>
      </c>
    </row>
    <row r="23" spans="1:10" x14ac:dyDescent="0.25">
      <c r="A23" s="34">
        <v>21</v>
      </c>
      <c r="B23" s="223" t="s">
        <v>127</v>
      </c>
      <c r="C23" s="234">
        <v>1967</v>
      </c>
      <c r="D23" s="250" t="s">
        <v>398</v>
      </c>
      <c r="E23" s="43" t="s">
        <v>500</v>
      </c>
      <c r="F23" s="240">
        <v>47</v>
      </c>
      <c r="G23" s="225" t="s">
        <v>334</v>
      </c>
      <c r="H23" s="312"/>
      <c r="I23" s="51"/>
      <c r="J23" s="310">
        <f t="shared" si="0"/>
        <v>0</v>
      </c>
    </row>
    <row r="24" spans="1:10" x14ac:dyDescent="0.25">
      <c r="A24" s="34">
        <v>22</v>
      </c>
      <c r="B24" s="32" t="s">
        <v>113</v>
      </c>
      <c r="C24" s="235">
        <v>1958</v>
      </c>
      <c r="D24" s="233" t="s">
        <v>399</v>
      </c>
      <c r="E24" s="43" t="s">
        <v>493</v>
      </c>
      <c r="F24" s="240">
        <v>56</v>
      </c>
      <c r="G24" s="48" t="s">
        <v>334</v>
      </c>
      <c r="H24" s="312"/>
      <c r="I24" s="51"/>
      <c r="J24" s="310">
        <f t="shared" si="0"/>
        <v>0</v>
      </c>
    </row>
    <row r="25" spans="1:10" x14ac:dyDescent="0.25">
      <c r="A25" s="34">
        <v>23</v>
      </c>
      <c r="B25" s="223" t="s">
        <v>164</v>
      </c>
      <c r="C25" s="234">
        <v>1976</v>
      </c>
      <c r="D25" s="250" t="s">
        <v>399</v>
      </c>
      <c r="E25" s="43" t="s">
        <v>493</v>
      </c>
      <c r="F25" s="240">
        <v>38</v>
      </c>
      <c r="G25" s="225" t="s">
        <v>356</v>
      </c>
      <c r="H25" s="312"/>
      <c r="I25" s="51"/>
      <c r="J25" s="310">
        <f t="shared" si="0"/>
        <v>0</v>
      </c>
    </row>
    <row r="26" spans="1:10" x14ac:dyDescent="0.25">
      <c r="A26" s="34">
        <v>24</v>
      </c>
      <c r="B26" s="223" t="s">
        <v>165</v>
      </c>
      <c r="C26" s="234">
        <v>1982</v>
      </c>
      <c r="D26" s="250" t="s">
        <v>398</v>
      </c>
      <c r="E26" s="43" t="s">
        <v>398</v>
      </c>
      <c r="F26" s="240">
        <v>32</v>
      </c>
      <c r="G26" s="225" t="s">
        <v>335</v>
      </c>
      <c r="H26" s="312"/>
      <c r="I26" s="51"/>
      <c r="J26" s="310">
        <f t="shared" si="0"/>
        <v>0</v>
      </c>
    </row>
    <row r="27" spans="1:10" x14ac:dyDescent="0.25">
      <c r="A27" s="34">
        <v>25</v>
      </c>
      <c r="B27" s="223" t="s">
        <v>166</v>
      </c>
      <c r="C27" s="234">
        <v>1972</v>
      </c>
      <c r="D27" s="250" t="s">
        <v>398</v>
      </c>
      <c r="E27" s="43" t="s">
        <v>500</v>
      </c>
      <c r="F27" s="240">
        <v>42</v>
      </c>
      <c r="G27" s="225" t="s">
        <v>357</v>
      </c>
      <c r="H27" s="312"/>
      <c r="I27" s="51"/>
      <c r="J27" s="310">
        <f t="shared" si="0"/>
        <v>0</v>
      </c>
    </row>
    <row r="28" spans="1:10" x14ac:dyDescent="0.25">
      <c r="A28" s="34">
        <v>26</v>
      </c>
      <c r="B28" s="223" t="s">
        <v>167</v>
      </c>
      <c r="C28" s="234">
        <v>1977</v>
      </c>
      <c r="D28" s="250" t="s">
        <v>398</v>
      </c>
      <c r="E28" s="43" t="s">
        <v>398</v>
      </c>
      <c r="F28" s="240">
        <v>37</v>
      </c>
      <c r="G28" s="225" t="s">
        <v>351</v>
      </c>
      <c r="H28" s="312"/>
      <c r="I28" s="51"/>
      <c r="J28" s="310">
        <f t="shared" si="0"/>
        <v>0</v>
      </c>
    </row>
    <row r="29" spans="1:10" x14ac:dyDescent="0.25">
      <c r="A29" s="34">
        <v>27</v>
      </c>
      <c r="B29" s="223" t="s">
        <v>168</v>
      </c>
      <c r="C29" s="234">
        <v>1968</v>
      </c>
      <c r="D29" s="250" t="s">
        <v>398</v>
      </c>
      <c r="E29" s="43" t="s">
        <v>500</v>
      </c>
      <c r="F29" s="240">
        <v>46</v>
      </c>
      <c r="G29" s="225" t="s">
        <v>60</v>
      </c>
      <c r="H29" s="312"/>
      <c r="I29" s="51"/>
      <c r="J29" s="310">
        <f t="shared" si="0"/>
        <v>0</v>
      </c>
    </row>
    <row r="30" spans="1:10" x14ac:dyDescent="0.25">
      <c r="A30" s="34">
        <v>28</v>
      </c>
      <c r="B30" s="223" t="s">
        <v>169</v>
      </c>
      <c r="C30" s="234">
        <v>1998</v>
      </c>
      <c r="D30" s="250" t="s">
        <v>399</v>
      </c>
      <c r="E30" s="43" t="s">
        <v>399</v>
      </c>
      <c r="F30" s="240">
        <v>16</v>
      </c>
      <c r="G30" s="225" t="s">
        <v>59</v>
      </c>
      <c r="H30" s="312"/>
      <c r="I30" s="51"/>
      <c r="J30" s="310">
        <f t="shared" si="0"/>
        <v>0</v>
      </c>
    </row>
    <row r="31" spans="1:10" x14ac:dyDescent="0.25">
      <c r="A31" s="34">
        <v>29</v>
      </c>
      <c r="B31" s="31" t="s">
        <v>68</v>
      </c>
      <c r="C31" s="237">
        <v>1986</v>
      </c>
      <c r="D31" s="251" t="s">
        <v>398</v>
      </c>
      <c r="E31" s="43" t="s">
        <v>398</v>
      </c>
      <c r="F31" s="240">
        <v>28</v>
      </c>
      <c r="G31" s="46" t="s">
        <v>65</v>
      </c>
      <c r="H31" s="312"/>
      <c r="I31" s="51"/>
      <c r="J31" s="310">
        <f t="shared" si="0"/>
        <v>0</v>
      </c>
    </row>
    <row r="32" spans="1:10" x14ac:dyDescent="0.25">
      <c r="A32" s="34">
        <v>30</v>
      </c>
      <c r="B32" s="223" t="s">
        <v>170</v>
      </c>
      <c r="C32" s="234">
        <v>1998</v>
      </c>
      <c r="D32" s="250" t="s">
        <v>398</v>
      </c>
      <c r="E32" s="43" t="s">
        <v>398</v>
      </c>
      <c r="F32" s="240">
        <v>16</v>
      </c>
      <c r="G32" s="225" t="s">
        <v>323</v>
      </c>
      <c r="H32" s="312"/>
      <c r="I32" s="51"/>
      <c r="J32" s="310">
        <f t="shared" si="0"/>
        <v>0</v>
      </c>
    </row>
    <row r="33" spans="1:10" x14ac:dyDescent="0.25">
      <c r="A33" s="34">
        <v>31</v>
      </c>
      <c r="B33" s="32" t="s">
        <v>66</v>
      </c>
      <c r="C33" s="235">
        <v>1988</v>
      </c>
      <c r="D33" s="233" t="s">
        <v>398</v>
      </c>
      <c r="E33" s="43" t="s">
        <v>398</v>
      </c>
      <c r="F33" s="240">
        <v>26</v>
      </c>
      <c r="G33" s="45" t="s">
        <v>318</v>
      </c>
      <c r="H33" s="312"/>
      <c r="I33" s="51"/>
      <c r="J33" s="310">
        <f t="shared" si="0"/>
        <v>0</v>
      </c>
    </row>
    <row r="34" spans="1:10" x14ac:dyDescent="0.25">
      <c r="A34" s="34">
        <v>32</v>
      </c>
      <c r="B34" s="247" t="s">
        <v>124</v>
      </c>
      <c r="C34" s="248">
        <v>1991</v>
      </c>
      <c r="D34" s="248" t="s">
        <v>398</v>
      </c>
      <c r="E34" s="4" t="s">
        <v>398</v>
      </c>
      <c r="F34" s="121">
        <v>23</v>
      </c>
      <c r="G34" s="249" t="s">
        <v>334</v>
      </c>
      <c r="H34" s="312"/>
      <c r="I34" s="51"/>
      <c r="J34" s="310">
        <f t="shared" si="0"/>
        <v>0</v>
      </c>
    </row>
    <row r="35" spans="1:10" x14ac:dyDescent="0.25">
      <c r="A35" s="34">
        <v>33</v>
      </c>
      <c r="B35" s="247" t="s">
        <v>172</v>
      </c>
      <c r="C35" s="248">
        <v>1986</v>
      </c>
      <c r="D35" s="248" t="s">
        <v>398</v>
      </c>
      <c r="E35" s="4" t="s">
        <v>398</v>
      </c>
      <c r="F35" s="121">
        <v>28</v>
      </c>
      <c r="G35" s="249" t="s">
        <v>358</v>
      </c>
      <c r="H35" s="312"/>
      <c r="I35" s="51"/>
      <c r="J35" s="310">
        <f t="shared" si="0"/>
        <v>0</v>
      </c>
    </row>
    <row r="36" spans="1:10" x14ac:dyDescent="0.25">
      <c r="A36" s="34">
        <v>34</v>
      </c>
      <c r="B36" s="223" t="s">
        <v>151</v>
      </c>
      <c r="C36" s="234">
        <v>1938</v>
      </c>
      <c r="D36" s="250" t="s">
        <v>398</v>
      </c>
      <c r="E36" s="43" t="s">
        <v>501</v>
      </c>
      <c r="F36" s="240">
        <v>76</v>
      </c>
      <c r="G36" s="225" t="s">
        <v>349</v>
      </c>
      <c r="H36" s="312"/>
      <c r="I36" s="51"/>
      <c r="J36" s="310">
        <f t="shared" si="0"/>
        <v>0</v>
      </c>
    </row>
    <row r="37" spans="1:10" x14ac:dyDescent="0.25">
      <c r="A37" s="34">
        <v>35</v>
      </c>
      <c r="B37" s="223" t="s">
        <v>173</v>
      </c>
      <c r="C37" s="234">
        <v>1977</v>
      </c>
      <c r="D37" s="250" t="s">
        <v>398</v>
      </c>
      <c r="E37" s="43" t="s">
        <v>398</v>
      </c>
      <c r="F37" s="240">
        <v>37</v>
      </c>
      <c r="G37" s="225" t="s">
        <v>324</v>
      </c>
      <c r="H37" s="312"/>
      <c r="I37" s="51"/>
      <c r="J37" s="310">
        <f t="shared" si="0"/>
        <v>0</v>
      </c>
    </row>
    <row r="38" spans="1:10" x14ac:dyDescent="0.25">
      <c r="A38" s="34">
        <v>36</v>
      </c>
      <c r="B38" s="223" t="s">
        <v>174</v>
      </c>
      <c r="C38" s="234">
        <v>1982</v>
      </c>
      <c r="D38" s="250" t="s">
        <v>398</v>
      </c>
      <c r="E38" s="43" t="s">
        <v>398</v>
      </c>
      <c r="F38" s="240">
        <v>32</v>
      </c>
      <c r="G38" s="225" t="s">
        <v>21</v>
      </c>
      <c r="H38" s="312"/>
      <c r="I38" s="51"/>
      <c r="J38" s="310">
        <f t="shared" si="0"/>
        <v>0</v>
      </c>
    </row>
    <row r="39" spans="1:10" x14ac:dyDescent="0.25">
      <c r="A39" s="34">
        <v>37</v>
      </c>
      <c r="B39" s="32" t="s">
        <v>109</v>
      </c>
      <c r="C39" s="235">
        <v>1977</v>
      </c>
      <c r="D39" s="233" t="s">
        <v>399</v>
      </c>
      <c r="E39" s="43" t="s">
        <v>493</v>
      </c>
      <c r="F39" s="240">
        <v>37</v>
      </c>
      <c r="G39" s="46" t="s">
        <v>332</v>
      </c>
      <c r="H39" s="312"/>
      <c r="I39" s="51"/>
      <c r="J39" s="310">
        <f t="shared" si="0"/>
        <v>0</v>
      </c>
    </row>
    <row r="40" spans="1:10" x14ac:dyDescent="0.25">
      <c r="A40" s="34">
        <v>38</v>
      </c>
      <c r="B40" s="223" t="s">
        <v>144</v>
      </c>
      <c r="C40" s="234">
        <v>1969</v>
      </c>
      <c r="D40" s="250" t="s">
        <v>399</v>
      </c>
      <c r="E40" s="43" t="s">
        <v>493</v>
      </c>
      <c r="F40" s="240">
        <v>45</v>
      </c>
      <c r="G40" s="225" t="s">
        <v>323</v>
      </c>
      <c r="H40" s="312"/>
      <c r="I40" s="51"/>
      <c r="J40" s="310">
        <f t="shared" si="0"/>
        <v>0</v>
      </c>
    </row>
    <row r="41" spans="1:10" x14ac:dyDescent="0.25">
      <c r="A41" s="34">
        <v>39</v>
      </c>
      <c r="B41" s="223" t="s">
        <v>176</v>
      </c>
      <c r="C41" s="234">
        <v>1985</v>
      </c>
      <c r="D41" s="250" t="s">
        <v>399</v>
      </c>
      <c r="E41" s="43" t="s">
        <v>399</v>
      </c>
      <c r="F41" s="240">
        <v>29</v>
      </c>
      <c r="G41" s="225" t="s">
        <v>335</v>
      </c>
      <c r="H41" s="312"/>
      <c r="I41" s="51"/>
      <c r="J41" s="310">
        <f t="shared" si="0"/>
        <v>0</v>
      </c>
    </row>
    <row r="42" spans="1:10" x14ac:dyDescent="0.25">
      <c r="A42" s="34">
        <v>40</v>
      </c>
      <c r="B42" s="223" t="s">
        <v>177</v>
      </c>
      <c r="C42" s="234">
        <v>1973</v>
      </c>
      <c r="D42" s="250" t="s">
        <v>398</v>
      </c>
      <c r="E42" s="43" t="s">
        <v>500</v>
      </c>
      <c r="F42" s="240">
        <v>41</v>
      </c>
      <c r="G42" s="225" t="s">
        <v>359</v>
      </c>
      <c r="H42" s="312"/>
      <c r="I42" s="51"/>
      <c r="J42" s="310">
        <f t="shared" si="0"/>
        <v>0</v>
      </c>
    </row>
    <row r="43" spans="1:10" x14ac:dyDescent="0.25">
      <c r="A43" s="34">
        <v>41</v>
      </c>
      <c r="B43" s="247" t="s">
        <v>47</v>
      </c>
      <c r="C43" s="248">
        <v>1979</v>
      </c>
      <c r="D43" s="248" t="s">
        <v>398</v>
      </c>
      <c r="E43" s="4" t="s">
        <v>398</v>
      </c>
      <c r="F43" s="121">
        <v>35</v>
      </c>
      <c r="G43" s="249" t="s">
        <v>356</v>
      </c>
      <c r="H43" s="312"/>
      <c r="I43" s="51"/>
      <c r="J43" s="310">
        <f t="shared" si="0"/>
        <v>0</v>
      </c>
    </row>
    <row r="44" spans="1:10" x14ac:dyDescent="0.25">
      <c r="A44" s="34">
        <v>42</v>
      </c>
      <c r="B44" s="223" t="s">
        <v>25</v>
      </c>
      <c r="C44" s="234">
        <v>1973</v>
      </c>
      <c r="D44" s="250" t="s">
        <v>398</v>
      </c>
      <c r="E44" s="43" t="s">
        <v>500</v>
      </c>
      <c r="F44" s="240">
        <v>41</v>
      </c>
      <c r="G44" s="225" t="s">
        <v>356</v>
      </c>
      <c r="H44" s="312"/>
      <c r="I44" s="51"/>
      <c r="J44" s="310">
        <f t="shared" si="0"/>
        <v>0</v>
      </c>
    </row>
    <row r="45" spans="1:10" x14ac:dyDescent="0.25">
      <c r="A45" s="34">
        <v>43</v>
      </c>
      <c r="B45" s="223" t="s">
        <v>178</v>
      </c>
      <c r="C45" s="234">
        <v>1980</v>
      </c>
      <c r="D45" s="250" t="s">
        <v>398</v>
      </c>
      <c r="E45" s="43" t="s">
        <v>398</v>
      </c>
      <c r="F45" s="240">
        <v>34</v>
      </c>
      <c r="G45" s="225" t="s">
        <v>332</v>
      </c>
      <c r="H45" s="312"/>
      <c r="I45" s="51"/>
      <c r="J45" s="310">
        <f t="shared" si="0"/>
        <v>0</v>
      </c>
    </row>
    <row r="46" spans="1:10" x14ac:dyDescent="0.25">
      <c r="A46" s="34">
        <v>44</v>
      </c>
      <c r="B46" s="223" t="s">
        <v>179</v>
      </c>
      <c r="C46" s="234">
        <v>1987</v>
      </c>
      <c r="D46" s="250" t="s">
        <v>399</v>
      </c>
      <c r="E46" s="43" t="s">
        <v>399</v>
      </c>
      <c r="F46" s="240">
        <v>27</v>
      </c>
      <c r="G46" s="225" t="s">
        <v>360</v>
      </c>
      <c r="H46" s="312"/>
      <c r="I46" s="51"/>
      <c r="J46" s="310">
        <f t="shared" si="0"/>
        <v>0</v>
      </c>
    </row>
    <row r="47" spans="1:10" x14ac:dyDescent="0.25">
      <c r="A47" s="34">
        <v>45</v>
      </c>
      <c r="B47" s="223" t="s">
        <v>180</v>
      </c>
      <c r="C47" s="234">
        <v>1965</v>
      </c>
      <c r="D47" s="250" t="s">
        <v>398</v>
      </c>
      <c r="E47" s="43" t="s">
        <v>500</v>
      </c>
      <c r="F47" s="240">
        <v>49</v>
      </c>
      <c r="G47" s="225" t="s">
        <v>60</v>
      </c>
      <c r="H47" s="312"/>
      <c r="I47" s="51"/>
      <c r="J47" s="310">
        <f t="shared" si="0"/>
        <v>0</v>
      </c>
    </row>
    <row r="48" spans="1:10" x14ac:dyDescent="0.25">
      <c r="A48" s="34">
        <v>46</v>
      </c>
      <c r="B48" s="32" t="s">
        <v>99</v>
      </c>
      <c r="C48" s="235">
        <v>1997</v>
      </c>
      <c r="D48" s="233" t="s">
        <v>398</v>
      </c>
      <c r="E48" s="43" t="s">
        <v>398</v>
      </c>
      <c r="F48" s="240">
        <v>17</v>
      </c>
      <c r="G48" s="45" t="s">
        <v>323</v>
      </c>
      <c r="H48" s="312"/>
      <c r="I48" s="51"/>
      <c r="J48" s="310">
        <f t="shared" si="0"/>
        <v>0</v>
      </c>
    </row>
    <row r="49" spans="1:10" x14ac:dyDescent="0.25">
      <c r="A49" s="34">
        <v>47</v>
      </c>
      <c r="B49" s="223" t="s">
        <v>147</v>
      </c>
      <c r="C49" s="234">
        <v>1954</v>
      </c>
      <c r="D49" s="250" t="s">
        <v>398</v>
      </c>
      <c r="E49" s="43" t="s">
        <v>501</v>
      </c>
      <c r="F49" s="240">
        <v>60</v>
      </c>
      <c r="G49" s="225" t="s">
        <v>320</v>
      </c>
      <c r="H49" s="312"/>
      <c r="I49" s="51"/>
      <c r="J49" s="310">
        <f t="shared" si="0"/>
        <v>0</v>
      </c>
    </row>
    <row r="50" spans="1:10" x14ac:dyDescent="0.25">
      <c r="A50" s="34">
        <v>48</v>
      </c>
      <c r="B50" s="223" t="s">
        <v>139</v>
      </c>
      <c r="C50" s="234">
        <v>1989</v>
      </c>
      <c r="D50" s="250" t="s">
        <v>398</v>
      </c>
      <c r="E50" s="43" t="s">
        <v>398</v>
      </c>
      <c r="F50" s="240">
        <v>25</v>
      </c>
      <c r="G50" s="225" t="s">
        <v>334</v>
      </c>
      <c r="H50" s="312"/>
      <c r="I50" s="51"/>
      <c r="J50" s="310">
        <f t="shared" si="0"/>
        <v>0</v>
      </c>
    </row>
    <row r="51" spans="1:10" x14ac:dyDescent="0.25">
      <c r="A51" s="34">
        <v>49</v>
      </c>
      <c r="B51" s="31" t="s">
        <v>110</v>
      </c>
      <c r="C51" s="237">
        <v>1971</v>
      </c>
      <c r="D51" s="251" t="s">
        <v>398</v>
      </c>
      <c r="E51" s="43" t="s">
        <v>500</v>
      </c>
      <c r="F51" s="240">
        <v>43</v>
      </c>
      <c r="G51" s="49" t="s">
        <v>327</v>
      </c>
      <c r="H51" s="312"/>
      <c r="I51" s="51"/>
      <c r="J51" s="310">
        <f t="shared" si="0"/>
        <v>0</v>
      </c>
    </row>
    <row r="52" spans="1:10" x14ac:dyDescent="0.25">
      <c r="A52" s="34">
        <v>50</v>
      </c>
      <c r="B52" s="223" t="s">
        <v>181</v>
      </c>
      <c r="C52" s="234">
        <v>1998</v>
      </c>
      <c r="D52" s="250" t="s">
        <v>398</v>
      </c>
      <c r="E52" s="43" t="s">
        <v>398</v>
      </c>
      <c r="F52" s="240">
        <v>16</v>
      </c>
      <c r="G52" s="225" t="s">
        <v>323</v>
      </c>
      <c r="H52" s="312"/>
      <c r="I52" s="51"/>
      <c r="J52" s="310">
        <f t="shared" si="0"/>
        <v>0</v>
      </c>
    </row>
    <row r="53" spans="1:10" x14ac:dyDescent="0.25">
      <c r="A53" s="34">
        <v>51</v>
      </c>
      <c r="B53" s="223" t="s">
        <v>182</v>
      </c>
      <c r="C53" s="234">
        <v>1983</v>
      </c>
      <c r="D53" s="250" t="s">
        <v>398</v>
      </c>
      <c r="E53" s="43" t="s">
        <v>398</v>
      </c>
      <c r="F53" s="240">
        <v>31</v>
      </c>
      <c r="G53" s="225" t="s">
        <v>351</v>
      </c>
      <c r="H53" s="312"/>
      <c r="I53" s="51"/>
      <c r="J53" s="310">
        <f t="shared" si="0"/>
        <v>0</v>
      </c>
    </row>
    <row r="54" spans="1:10" x14ac:dyDescent="0.25">
      <c r="A54" s="34">
        <v>52</v>
      </c>
      <c r="B54" s="247" t="s">
        <v>150</v>
      </c>
      <c r="C54" s="248">
        <v>1941</v>
      </c>
      <c r="D54" s="248" t="s">
        <v>398</v>
      </c>
      <c r="E54" s="4" t="s">
        <v>501</v>
      </c>
      <c r="F54" s="121">
        <v>73</v>
      </c>
      <c r="G54" s="249" t="s">
        <v>348</v>
      </c>
      <c r="H54" s="312"/>
      <c r="I54" s="51"/>
      <c r="J54" s="310">
        <f t="shared" si="0"/>
        <v>0</v>
      </c>
    </row>
    <row r="55" spans="1:10" x14ac:dyDescent="0.25">
      <c r="A55" s="34">
        <v>53</v>
      </c>
      <c r="B55" s="247" t="s">
        <v>513</v>
      </c>
      <c r="C55" s="248">
        <v>1989</v>
      </c>
      <c r="D55" s="248" t="s">
        <v>398</v>
      </c>
      <c r="E55" s="4" t="s">
        <v>398</v>
      </c>
      <c r="F55" s="121">
        <v>25</v>
      </c>
      <c r="G55" s="249" t="s">
        <v>323</v>
      </c>
      <c r="H55" s="312"/>
      <c r="I55" s="51"/>
      <c r="J55" s="310">
        <f t="shared" si="0"/>
        <v>0</v>
      </c>
    </row>
    <row r="56" spans="1:10" x14ac:dyDescent="0.25">
      <c r="A56" s="34">
        <v>54</v>
      </c>
      <c r="B56" s="223" t="s">
        <v>183</v>
      </c>
      <c r="C56" s="234">
        <v>1979</v>
      </c>
      <c r="D56" s="250" t="s">
        <v>398</v>
      </c>
      <c r="E56" s="43" t="s">
        <v>398</v>
      </c>
      <c r="F56" s="240">
        <v>35</v>
      </c>
      <c r="G56" s="225" t="s">
        <v>361</v>
      </c>
      <c r="H56" s="312"/>
      <c r="I56" s="51"/>
      <c r="J56" s="310">
        <f t="shared" si="0"/>
        <v>0</v>
      </c>
    </row>
    <row r="57" spans="1:10" x14ac:dyDescent="0.25">
      <c r="A57" s="34">
        <v>55</v>
      </c>
      <c r="B57" s="32" t="s">
        <v>82</v>
      </c>
      <c r="C57" s="235">
        <v>1982</v>
      </c>
      <c r="D57" s="233" t="s">
        <v>398</v>
      </c>
      <c r="E57" s="43" t="s">
        <v>398</v>
      </c>
      <c r="F57" s="240">
        <v>32</v>
      </c>
      <c r="G57" s="48" t="s">
        <v>330</v>
      </c>
      <c r="H57" s="312"/>
      <c r="I57" s="51"/>
      <c r="J57" s="310">
        <f t="shared" si="0"/>
        <v>0</v>
      </c>
    </row>
    <row r="58" spans="1:10" x14ac:dyDescent="0.25">
      <c r="A58" s="241">
        <v>56</v>
      </c>
      <c r="B58" s="242" t="s">
        <v>502</v>
      </c>
      <c r="C58" s="243">
        <v>1966</v>
      </c>
      <c r="D58" s="252" t="s">
        <v>398</v>
      </c>
      <c r="E58" s="43" t="s">
        <v>500</v>
      </c>
      <c r="F58" s="240">
        <v>48</v>
      </c>
      <c r="G58" s="244" t="s">
        <v>386</v>
      </c>
      <c r="H58" s="312"/>
      <c r="I58" s="51"/>
      <c r="J58" s="310">
        <f t="shared" si="0"/>
        <v>0</v>
      </c>
    </row>
    <row r="59" spans="1:10" x14ac:dyDescent="0.25">
      <c r="A59" s="246">
        <v>57</v>
      </c>
      <c r="B59" s="247" t="s">
        <v>184</v>
      </c>
      <c r="C59" s="248">
        <v>1977</v>
      </c>
      <c r="D59" s="248" t="s">
        <v>398</v>
      </c>
      <c r="E59" s="43" t="s">
        <v>398</v>
      </c>
      <c r="F59" s="240">
        <v>37</v>
      </c>
      <c r="G59" s="249" t="s">
        <v>362</v>
      </c>
      <c r="H59" s="312"/>
      <c r="I59" s="51"/>
      <c r="J59" s="310">
        <f t="shared" si="0"/>
        <v>0</v>
      </c>
    </row>
    <row r="60" spans="1:10" x14ac:dyDescent="0.25">
      <c r="A60" s="34">
        <v>58</v>
      </c>
      <c r="B60" s="23" t="s">
        <v>185</v>
      </c>
      <c r="C60" s="238">
        <v>1995</v>
      </c>
      <c r="D60" s="238" t="s">
        <v>398</v>
      </c>
      <c r="E60" s="43" t="s">
        <v>398</v>
      </c>
      <c r="F60" s="240">
        <v>19</v>
      </c>
      <c r="G60" s="12" t="s">
        <v>334</v>
      </c>
      <c r="H60" s="312"/>
      <c r="I60" s="51"/>
      <c r="J60" s="310">
        <f t="shared" si="0"/>
        <v>0</v>
      </c>
    </row>
    <row r="61" spans="1:10" x14ac:dyDescent="0.25">
      <c r="A61" s="34">
        <v>59</v>
      </c>
      <c r="B61" s="23" t="s">
        <v>187</v>
      </c>
      <c r="C61" s="238">
        <v>1978</v>
      </c>
      <c r="D61" s="238" t="s">
        <v>398</v>
      </c>
      <c r="E61" s="43" t="s">
        <v>398</v>
      </c>
      <c r="F61" s="240">
        <v>36</v>
      </c>
      <c r="G61" s="12" t="s">
        <v>351</v>
      </c>
      <c r="H61" s="312"/>
      <c r="I61" s="51"/>
      <c r="J61" s="310">
        <f t="shared" si="0"/>
        <v>0</v>
      </c>
    </row>
    <row r="62" spans="1:10" x14ac:dyDescent="0.25">
      <c r="A62" s="34">
        <v>60</v>
      </c>
      <c r="B62" s="23" t="s">
        <v>188</v>
      </c>
      <c r="C62" s="238">
        <v>1980</v>
      </c>
      <c r="D62" s="238" t="s">
        <v>399</v>
      </c>
      <c r="E62" s="43" t="s">
        <v>399</v>
      </c>
      <c r="F62" s="240">
        <v>34</v>
      </c>
      <c r="G62" s="12" t="s">
        <v>351</v>
      </c>
      <c r="H62" s="312"/>
      <c r="I62" s="51"/>
      <c r="J62" s="310">
        <f t="shared" si="0"/>
        <v>0</v>
      </c>
    </row>
    <row r="63" spans="1:10" x14ac:dyDescent="0.25">
      <c r="A63" s="34">
        <v>61</v>
      </c>
      <c r="B63" s="224" t="s">
        <v>189</v>
      </c>
      <c r="C63" s="121">
        <v>1968</v>
      </c>
      <c r="D63" s="121" t="s">
        <v>398</v>
      </c>
      <c r="E63" s="43" t="s">
        <v>500</v>
      </c>
      <c r="F63" s="240">
        <v>46</v>
      </c>
      <c r="G63" s="226" t="s">
        <v>329</v>
      </c>
      <c r="H63" s="312"/>
      <c r="I63" s="51"/>
      <c r="J63" s="310">
        <f t="shared" si="0"/>
        <v>0</v>
      </c>
    </row>
    <row r="64" spans="1:10" x14ac:dyDescent="0.25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7" t="s">
        <v>65</v>
      </c>
      <c r="H64" s="312"/>
      <c r="I64" s="51"/>
      <c r="J64" s="310">
        <f t="shared" si="0"/>
        <v>0</v>
      </c>
    </row>
    <row r="65" spans="1:10" x14ac:dyDescent="0.25">
      <c r="A65" s="34">
        <v>63</v>
      </c>
      <c r="B65" s="247" t="s">
        <v>88</v>
      </c>
      <c r="C65" s="248">
        <v>1978</v>
      </c>
      <c r="D65" s="248" t="s">
        <v>398</v>
      </c>
      <c r="E65" s="43" t="s">
        <v>398</v>
      </c>
      <c r="F65" s="240">
        <v>36</v>
      </c>
      <c r="G65" s="249" t="s">
        <v>317</v>
      </c>
      <c r="H65" s="312"/>
      <c r="I65" s="51"/>
      <c r="J65" s="310">
        <f t="shared" si="0"/>
        <v>0</v>
      </c>
    </row>
    <row r="66" spans="1:10" x14ac:dyDescent="0.25">
      <c r="A66" s="34">
        <v>64</v>
      </c>
      <c r="B66" s="23" t="s">
        <v>190</v>
      </c>
      <c r="C66" s="238">
        <v>1979</v>
      </c>
      <c r="D66" s="238" t="s">
        <v>398</v>
      </c>
      <c r="E66" s="43" t="s">
        <v>398</v>
      </c>
      <c r="F66" s="240">
        <v>35</v>
      </c>
      <c r="G66" s="12" t="s">
        <v>364</v>
      </c>
      <c r="H66" s="312"/>
      <c r="I66" s="51"/>
      <c r="J66" s="310">
        <f t="shared" si="0"/>
        <v>0</v>
      </c>
    </row>
    <row r="67" spans="1:10" x14ac:dyDescent="0.25">
      <c r="A67" s="34">
        <v>65</v>
      </c>
      <c r="B67" s="23" t="s">
        <v>192</v>
      </c>
      <c r="C67" s="238">
        <v>1986</v>
      </c>
      <c r="D67" s="238" t="s">
        <v>398</v>
      </c>
      <c r="E67" s="43" t="s">
        <v>398</v>
      </c>
      <c r="F67" s="240">
        <v>28</v>
      </c>
      <c r="G67" s="12" t="s">
        <v>335</v>
      </c>
      <c r="H67" s="312"/>
      <c r="I67" s="51"/>
      <c r="J67" s="310">
        <f t="shared" ref="J67:J130" si="1">H67/6.2</f>
        <v>0</v>
      </c>
    </row>
    <row r="68" spans="1:10" x14ac:dyDescent="0.25">
      <c r="A68" s="34">
        <v>66</v>
      </c>
      <c r="B68" s="23" t="s">
        <v>193</v>
      </c>
      <c r="C68" s="238">
        <v>1986</v>
      </c>
      <c r="D68" s="238" t="s">
        <v>399</v>
      </c>
      <c r="E68" s="43" t="s">
        <v>399</v>
      </c>
      <c r="F68" s="240">
        <v>28</v>
      </c>
      <c r="G68" s="12" t="s">
        <v>336</v>
      </c>
      <c r="H68" s="312"/>
      <c r="I68" s="51"/>
      <c r="J68" s="310">
        <f t="shared" si="1"/>
        <v>0</v>
      </c>
    </row>
    <row r="69" spans="1:10" x14ac:dyDescent="0.25">
      <c r="A69" s="34">
        <v>67</v>
      </c>
      <c r="B69" s="23" t="s">
        <v>194</v>
      </c>
      <c r="C69" s="238">
        <v>1967</v>
      </c>
      <c r="D69" s="238" t="s">
        <v>398</v>
      </c>
      <c r="E69" s="43" t="s">
        <v>500</v>
      </c>
      <c r="F69" s="240">
        <v>47</v>
      </c>
      <c r="G69" s="12" t="s">
        <v>365</v>
      </c>
      <c r="H69" s="312"/>
      <c r="I69" s="51"/>
      <c r="J69" s="310">
        <f t="shared" si="1"/>
        <v>0</v>
      </c>
    </row>
    <row r="70" spans="1:10" x14ac:dyDescent="0.25">
      <c r="A70" s="34">
        <v>68</v>
      </c>
      <c r="B70" s="23" t="s">
        <v>195</v>
      </c>
      <c r="C70" s="238">
        <v>1992</v>
      </c>
      <c r="D70" s="238" t="s">
        <v>399</v>
      </c>
      <c r="E70" s="43" t="s">
        <v>399</v>
      </c>
      <c r="F70" s="240">
        <v>22</v>
      </c>
      <c r="G70" s="12" t="s">
        <v>365</v>
      </c>
      <c r="H70" s="312"/>
      <c r="I70" s="51"/>
      <c r="J70" s="310">
        <f t="shared" si="1"/>
        <v>0</v>
      </c>
    </row>
    <row r="71" spans="1:10" x14ac:dyDescent="0.25">
      <c r="A71" s="34">
        <v>69</v>
      </c>
      <c r="B71" s="23" t="s">
        <v>196</v>
      </c>
      <c r="C71" s="238">
        <v>1973</v>
      </c>
      <c r="D71" s="238" t="s">
        <v>398</v>
      </c>
      <c r="E71" s="4" t="s">
        <v>500</v>
      </c>
      <c r="F71" s="121">
        <v>41</v>
      </c>
      <c r="G71" s="12" t="s">
        <v>366</v>
      </c>
      <c r="H71" s="312"/>
      <c r="I71" s="51"/>
      <c r="J71" s="310">
        <f t="shared" si="1"/>
        <v>0</v>
      </c>
    </row>
    <row r="72" spans="1:10" x14ac:dyDescent="0.25">
      <c r="A72" s="34">
        <v>70</v>
      </c>
      <c r="B72" s="23" t="s">
        <v>197</v>
      </c>
      <c r="C72" s="238">
        <v>1985</v>
      </c>
      <c r="D72" s="238" t="s">
        <v>398</v>
      </c>
      <c r="E72" s="43" t="s">
        <v>398</v>
      </c>
      <c r="F72" s="240">
        <v>29</v>
      </c>
      <c r="G72" s="12" t="s">
        <v>335</v>
      </c>
      <c r="H72" s="312"/>
      <c r="I72" s="51"/>
      <c r="J72" s="310">
        <f t="shared" si="1"/>
        <v>0</v>
      </c>
    </row>
    <row r="73" spans="1:10" x14ac:dyDescent="0.25">
      <c r="A73" s="34">
        <v>71</v>
      </c>
      <c r="B73" s="23" t="s">
        <v>198</v>
      </c>
      <c r="C73" s="238">
        <v>1988</v>
      </c>
      <c r="D73" s="238" t="s">
        <v>398</v>
      </c>
      <c r="E73" s="43" t="s">
        <v>398</v>
      </c>
      <c r="F73" s="240">
        <v>26</v>
      </c>
      <c r="G73" s="12" t="s">
        <v>335</v>
      </c>
      <c r="H73" s="312"/>
      <c r="I73" s="51"/>
      <c r="J73" s="310">
        <f t="shared" si="1"/>
        <v>0</v>
      </c>
    </row>
    <row r="74" spans="1:10" x14ac:dyDescent="0.25">
      <c r="A74" s="34">
        <v>72</v>
      </c>
      <c r="B74" s="23" t="s">
        <v>199</v>
      </c>
      <c r="C74" s="238">
        <v>1982</v>
      </c>
      <c r="D74" s="238" t="s">
        <v>398</v>
      </c>
      <c r="E74" s="43" t="s">
        <v>398</v>
      </c>
      <c r="F74" s="240">
        <v>32</v>
      </c>
      <c r="G74" s="12" t="s">
        <v>320</v>
      </c>
      <c r="H74" s="312"/>
      <c r="I74" s="51"/>
      <c r="J74" s="310">
        <f t="shared" si="1"/>
        <v>0</v>
      </c>
    </row>
    <row r="75" spans="1:10" x14ac:dyDescent="0.25">
      <c r="A75" s="34">
        <v>73</v>
      </c>
      <c r="B75" s="23" t="s">
        <v>200</v>
      </c>
      <c r="C75" s="238">
        <v>1974</v>
      </c>
      <c r="D75" s="238" t="s">
        <v>398</v>
      </c>
      <c r="E75" s="43" t="s">
        <v>500</v>
      </c>
      <c r="F75" s="240">
        <v>40</v>
      </c>
      <c r="G75" s="12" t="s">
        <v>363</v>
      </c>
      <c r="H75" s="312"/>
      <c r="I75" s="51"/>
      <c r="J75" s="310">
        <f t="shared" si="1"/>
        <v>0</v>
      </c>
    </row>
    <row r="76" spans="1:10" x14ac:dyDescent="0.25">
      <c r="A76" s="34">
        <v>74</v>
      </c>
      <c r="B76" s="23" t="s">
        <v>201</v>
      </c>
      <c r="C76" s="238">
        <v>1988</v>
      </c>
      <c r="D76" s="238" t="s">
        <v>399</v>
      </c>
      <c r="E76" s="43" t="s">
        <v>399</v>
      </c>
      <c r="F76" s="240">
        <v>26</v>
      </c>
      <c r="G76" s="12" t="s">
        <v>335</v>
      </c>
      <c r="H76" s="312"/>
      <c r="I76" s="51"/>
      <c r="J76" s="310">
        <f t="shared" si="1"/>
        <v>0</v>
      </c>
    </row>
    <row r="77" spans="1:10" x14ac:dyDescent="0.25">
      <c r="A77" s="34">
        <v>75</v>
      </c>
      <c r="B77" s="23" t="s">
        <v>202</v>
      </c>
      <c r="C77" s="238">
        <v>1995</v>
      </c>
      <c r="D77" s="238" t="s">
        <v>398</v>
      </c>
      <c r="E77" s="43" t="s">
        <v>398</v>
      </c>
      <c r="F77" s="240">
        <v>19</v>
      </c>
      <c r="G77" s="12" t="s">
        <v>59</v>
      </c>
      <c r="H77" s="312"/>
      <c r="I77" s="51"/>
      <c r="J77" s="310">
        <f t="shared" si="1"/>
        <v>0</v>
      </c>
    </row>
    <row r="78" spans="1:10" x14ac:dyDescent="0.25">
      <c r="A78" s="34">
        <v>76</v>
      </c>
      <c r="B78" s="23" t="s">
        <v>203</v>
      </c>
      <c r="C78" s="238">
        <v>1990</v>
      </c>
      <c r="D78" s="238" t="s">
        <v>398</v>
      </c>
      <c r="E78" s="43" t="s">
        <v>398</v>
      </c>
      <c r="F78" s="240">
        <v>24</v>
      </c>
      <c r="G78" s="12" t="s">
        <v>367</v>
      </c>
      <c r="H78" s="312"/>
      <c r="I78" s="51"/>
      <c r="J78" s="310">
        <f t="shared" si="1"/>
        <v>0</v>
      </c>
    </row>
    <row r="79" spans="1:10" x14ac:dyDescent="0.25">
      <c r="A79" s="34">
        <v>77</v>
      </c>
      <c r="B79" s="1" t="s">
        <v>132</v>
      </c>
      <c r="C79" s="239">
        <v>1972</v>
      </c>
      <c r="D79" s="239" t="s">
        <v>398</v>
      </c>
      <c r="E79" s="43" t="s">
        <v>500</v>
      </c>
      <c r="F79" s="240">
        <v>42</v>
      </c>
      <c r="G79" s="228" t="s">
        <v>342</v>
      </c>
      <c r="H79" s="312"/>
      <c r="I79" s="51"/>
      <c r="J79" s="310">
        <f t="shared" si="1"/>
        <v>0</v>
      </c>
    </row>
    <row r="80" spans="1:10" x14ac:dyDescent="0.25">
      <c r="A80" s="34">
        <v>78</v>
      </c>
      <c r="B80" s="1" t="s">
        <v>118</v>
      </c>
      <c r="C80" s="239">
        <v>1998</v>
      </c>
      <c r="D80" s="239" t="s">
        <v>398</v>
      </c>
      <c r="E80" s="43" t="s">
        <v>398</v>
      </c>
      <c r="F80" s="240">
        <v>16</v>
      </c>
      <c r="G80" s="228" t="s">
        <v>334</v>
      </c>
      <c r="H80" s="312"/>
      <c r="I80" s="51"/>
      <c r="J80" s="310">
        <f t="shared" si="1"/>
        <v>0</v>
      </c>
    </row>
    <row r="81" spans="1:10" x14ac:dyDescent="0.25">
      <c r="A81" s="34">
        <v>79</v>
      </c>
      <c r="B81" s="1" t="s">
        <v>93</v>
      </c>
      <c r="C81" s="239">
        <v>1990</v>
      </c>
      <c r="D81" s="239" t="s">
        <v>398</v>
      </c>
      <c r="E81" s="43" t="s">
        <v>398</v>
      </c>
      <c r="F81" s="240">
        <v>24</v>
      </c>
      <c r="G81" s="228" t="s">
        <v>334</v>
      </c>
      <c r="H81" s="312"/>
      <c r="I81" s="51"/>
      <c r="J81" s="310">
        <f t="shared" si="1"/>
        <v>0</v>
      </c>
    </row>
    <row r="82" spans="1:10" x14ac:dyDescent="0.25">
      <c r="A82" s="34">
        <v>80</v>
      </c>
      <c r="B82" s="23" t="s">
        <v>93</v>
      </c>
      <c r="C82" s="238">
        <v>1963</v>
      </c>
      <c r="D82" s="238" t="s">
        <v>398</v>
      </c>
      <c r="E82" s="43" t="s">
        <v>506</v>
      </c>
      <c r="F82" s="240">
        <v>51</v>
      </c>
      <c r="G82" s="12" t="s">
        <v>334</v>
      </c>
      <c r="H82" s="312"/>
      <c r="I82" s="51"/>
      <c r="J82" s="310">
        <f t="shared" si="1"/>
        <v>0</v>
      </c>
    </row>
    <row r="83" spans="1:10" x14ac:dyDescent="0.25">
      <c r="A83" s="34">
        <v>81</v>
      </c>
      <c r="B83" s="23" t="s">
        <v>61</v>
      </c>
      <c r="C83" s="238">
        <v>1968</v>
      </c>
      <c r="D83" s="238" t="s">
        <v>398</v>
      </c>
      <c r="E83" s="43" t="s">
        <v>500</v>
      </c>
      <c r="F83" s="240">
        <v>46</v>
      </c>
      <c r="G83" s="12" t="s">
        <v>356</v>
      </c>
      <c r="H83" s="312"/>
      <c r="I83" s="51"/>
      <c r="J83" s="310">
        <f t="shared" si="1"/>
        <v>0</v>
      </c>
    </row>
    <row r="84" spans="1:10" x14ac:dyDescent="0.25">
      <c r="A84" s="34">
        <v>82</v>
      </c>
      <c r="B84" s="23" t="s">
        <v>204</v>
      </c>
      <c r="C84" s="238">
        <v>1976</v>
      </c>
      <c r="D84" s="238" t="s">
        <v>398</v>
      </c>
      <c r="E84" s="43" t="s">
        <v>398</v>
      </c>
      <c r="F84" s="240">
        <v>38</v>
      </c>
      <c r="G84" s="12" t="s">
        <v>335</v>
      </c>
      <c r="H84" s="312"/>
      <c r="I84" s="51"/>
      <c r="J84" s="310">
        <f t="shared" si="1"/>
        <v>0</v>
      </c>
    </row>
    <row r="85" spans="1:10" x14ac:dyDescent="0.25">
      <c r="A85" s="34">
        <v>83</v>
      </c>
      <c r="B85" s="23" t="s">
        <v>205</v>
      </c>
      <c r="C85" s="238">
        <v>1987</v>
      </c>
      <c r="D85" s="238" t="s">
        <v>398</v>
      </c>
      <c r="E85" s="4" t="s">
        <v>398</v>
      </c>
      <c r="F85" s="121">
        <v>27</v>
      </c>
      <c r="G85" s="12" t="s">
        <v>368</v>
      </c>
      <c r="H85" s="312"/>
      <c r="I85" s="51"/>
      <c r="J85" s="310">
        <f t="shared" si="1"/>
        <v>0</v>
      </c>
    </row>
    <row r="86" spans="1:10" x14ac:dyDescent="0.25">
      <c r="A86" s="34">
        <v>84</v>
      </c>
      <c r="B86" s="23" t="s">
        <v>123</v>
      </c>
      <c r="C86" s="238">
        <v>1997</v>
      </c>
      <c r="D86" s="24" t="s">
        <v>398</v>
      </c>
      <c r="E86" s="43" t="s">
        <v>398</v>
      </c>
      <c r="F86" s="240">
        <v>17</v>
      </c>
      <c r="G86" s="24" t="s">
        <v>334</v>
      </c>
      <c r="H86" s="312"/>
      <c r="I86" s="51"/>
      <c r="J86" s="310">
        <f t="shared" si="1"/>
        <v>0</v>
      </c>
    </row>
    <row r="87" spans="1:10" x14ac:dyDescent="0.25">
      <c r="A87" s="34">
        <v>85</v>
      </c>
      <c r="B87" s="247" t="s">
        <v>511</v>
      </c>
      <c r="C87" s="248">
        <v>1971</v>
      </c>
      <c r="D87" s="345" t="s">
        <v>398</v>
      </c>
      <c r="E87" s="43" t="s">
        <v>500</v>
      </c>
      <c r="F87" s="240">
        <v>43</v>
      </c>
      <c r="G87" s="345" t="s">
        <v>323</v>
      </c>
      <c r="H87" s="312"/>
      <c r="I87" s="51"/>
      <c r="J87" s="310">
        <f t="shared" si="1"/>
        <v>0</v>
      </c>
    </row>
    <row r="88" spans="1:10" x14ac:dyDescent="0.25">
      <c r="A88" s="34">
        <v>86</v>
      </c>
      <c r="B88" s="23" t="s">
        <v>488</v>
      </c>
      <c r="C88" s="238">
        <v>1971</v>
      </c>
      <c r="D88" s="238" t="s">
        <v>398</v>
      </c>
      <c r="E88" s="43" t="s">
        <v>500</v>
      </c>
      <c r="F88" s="240">
        <v>43</v>
      </c>
      <c r="G88" s="12" t="s">
        <v>489</v>
      </c>
      <c r="H88" s="312"/>
      <c r="I88" s="51"/>
      <c r="J88" s="310">
        <f t="shared" si="1"/>
        <v>0</v>
      </c>
    </row>
    <row r="89" spans="1:10" x14ac:dyDescent="0.25">
      <c r="A89" s="34">
        <v>87</v>
      </c>
      <c r="B89" s="23" t="s">
        <v>206</v>
      </c>
      <c r="C89" s="238">
        <v>1988</v>
      </c>
      <c r="D89" s="238" t="s">
        <v>399</v>
      </c>
      <c r="E89" s="43" t="s">
        <v>399</v>
      </c>
      <c r="F89" s="240">
        <v>26</v>
      </c>
      <c r="G89" s="12" t="s">
        <v>327</v>
      </c>
      <c r="H89" s="312"/>
      <c r="I89" s="51"/>
      <c r="J89" s="310">
        <f t="shared" si="1"/>
        <v>0</v>
      </c>
    </row>
    <row r="90" spans="1:10" x14ac:dyDescent="0.25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0">
        <v>32</v>
      </c>
      <c r="G90" s="226" t="s">
        <v>364</v>
      </c>
      <c r="H90" s="312"/>
      <c r="I90" s="51"/>
      <c r="J90" s="310">
        <f t="shared" si="1"/>
        <v>0</v>
      </c>
    </row>
    <row r="91" spans="1:10" x14ac:dyDescent="0.25">
      <c r="A91" s="34">
        <v>89</v>
      </c>
      <c r="B91" s="23" t="s">
        <v>81</v>
      </c>
      <c r="C91" s="238">
        <v>1969</v>
      </c>
      <c r="D91" s="238" t="s">
        <v>399</v>
      </c>
      <c r="E91" s="43" t="s">
        <v>493</v>
      </c>
      <c r="F91" s="240">
        <v>45</v>
      </c>
      <c r="G91" s="12" t="s">
        <v>329</v>
      </c>
      <c r="H91" s="312"/>
      <c r="I91" s="51"/>
      <c r="J91" s="310">
        <f t="shared" si="1"/>
        <v>0</v>
      </c>
    </row>
    <row r="92" spans="1:10" x14ac:dyDescent="0.25">
      <c r="A92" s="34">
        <v>90</v>
      </c>
      <c r="B92" s="23" t="s">
        <v>208</v>
      </c>
      <c r="C92" s="238">
        <v>1956</v>
      </c>
      <c r="D92" s="238" t="s">
        <v>398</v>
      </c>
      <c r="E92" s="43" t="s">
        <v>506</v>
      </c>
      <c r="F92" s="240">
        <v>58</v>
      </c>
      <c r="G92" s="12" t="s">
        <v>369</v>
      </c>
      <c r="H92" s="312"/>
      <c r="I92" s="51"/>
      <c r="J92" s="310">
        <f t="shared" si="1"/>
        <v>0</v>
      </c>
    </row>
    <row r="93" spans="1:10" x14ac:dyDescent="0.25">
      <c r="A93" s="34">
        <v>91</v>
      </c>
      <c r="B93" s="224" t="s">
        <v>53</v>
      </c>
      <c r="C93" s="121">
        <v>1971</v>
      </c>
      <c r="D93" s="121" t="s">
        <v>398</v>
      </c>
      <c r="E93" s="43" t="s">
        <v>500</v>
      </c>
      <c r="F93" s="240">
        <v>43</v>
      </c>
      <c r="G93" s="226" t="s">
        <v>59</v>
      </c>
      <c r="H93" s="312"/>
      <c r="I93" s="51"/>
      <c r="J93" s="310">
        <f t="shared" si="1"/>
        <v>0</v>
      </c>
    </row>
    <row r="94" spans="1:10" x14ac:dyDescent="0.25">
      <c r="A94" s="34">
        <v>92</v>
      </c>
      <c r="B94" s="247" t="s">
        <v>87</v>
      </c>
      <c r="C94" s="248">
        <v>1976</v>
      </c>
      <c r="D94" s="248" t="s">
        <v>398</v>
      </c>
      <c r="E94" s="43" t="s">
        <v>398</v>
      </c>
      <c r="F94" s="240">
        <v>38</v>
      </c>
      <c r="G94" s="249" t="s">
        <v>331</v>
      </c>
      <c r="H94" s="312"/>
      <c r="I94" s="51"/>
      <c r="J94" s="310">
        <f t="shared" si="1"/>
        <v>0</v>
      </c>
    </row>
    <row r="95" spans="1:10" x14ac:dyDescent="0.25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0">
        <v>52</v>
      </c>
      <c r="G95" s="226" t="s">
        <v>370</v>
      </c>
      <c r="H95" s="312"/>
      <c r="I95" s="51"/>
      <c r="J95" s="310">
        <f t="shared" si="1"/>
        <v>0</v>
      </c>
    </row>
    <row r="96" spans="1:10" x14ac:dyDescent="0.25">
      <c r="A96" s="34">
        <v>94</v>
      </c>
      <c r="B96" s="23" t="s">
        <v>70</v>
      </c>
      <c r="C96" s="238">
        <v>1982</v>
      </c>
      <c r="D96" s="238" t="s">
        <v>399</v>
      </c>
      <c r="E96" s="43" t="s">
        <v>399</v>
      </c>
      <c r="F96" s="240">
        <v>32</v>
      </c>
      <c r="G96" s="12" t="s">
        <v>320</v>
      </c>
      <c r="H96" s="312"/>
      <c r="I96" s="51"/>
      <c r="J96" s="310">
        <f t="shared" si="1"/>
        <v>0</v>
      </c>
    </row>
    <row r="97" spans="1:10" x14ac:dyDescent="0.25">
      <c r="A97" s="34">
        <v>95</v>
      </c>
      <c r="B97" s="23" t="s">
        <v>28</v>
      </c>
      <c r="C97" s="238">
        <v>1977</v>
      </c>
      <c r="D97" s="238" t="s">
        <v>399</v>
      </c>
      <c r="E97" s="43" t="s">
        <v>493</v>
      </c>
      <c r="F97" s="240">
        <v>37</v>
      </c>
      <c r="G97" s="12" t="s">
        <v>353</v>
      </c>
      <c r="H97" s="312"/>
      <c r="I97" s="51"/>
      <c r="J97" s="310">
        <f t="shared" si="1"/>
        <v>0</v>
      </c>
    </row>
    <row r="98" spans="1:10" x14ac:dyDescent="0.25">
      <c r="A98" s="34">
        <v>96</v>
      </c>
      <c r="B98" s="23" t="s">
        <v>210</v>
      </c>
      <c r="C98" s="238">
        <v>1996</v>
      </c>
      <c r="D98" s="238" t="s">
        <v>398</v>
      </c>
      <c r="E98" s="43" t="s">
        <v>398</v>
      </c>
      <c r="F98" s="240">
        <v>18</v>
      </c>
      <c r="G98" s="12" t="s">
        <v>59</v>
      </c>
      <c r="H98" s="312"/>
      <c r="I98" s="51"/>
      <c r="J98" s="310">
        <f t="shared" si="1"/>
        <v>0</v>
      </c>
    </row>
    <row r="99" spans="1:10" x14ac:dyDescent="0.25">
      <c r="A99" s="34">
        <v>97</v>
      </c>
      <c r="B99" s="1" t="s">
        <v>211</v>
      </c>
      <c r="C99" s="239">
        <v>1992</v>
      </c>
      <c r="D99" s="239" t="s">
        <v>399</v>
      </c>
      <c r="E99" s="43" t="s">
        <v>399</v>
      </c>
      <c r="F99" s="240">
        <v>22</v>
      </c>
      <c r="G99" s="228" t="s">
        <v>324</v>
      </c>
      <c r="H99" s="312"/>
      <c r="I99" s="51"/>
      <c r="J99" s="310">
        <f t="shared" si="1"/>
        <v>0</v>
      </c>
    </row>
    <row r="100" spans="1:10" x14ac:dyDescent="0.25">
      <c r="A100" s="34">
        <v>98</v>
      </c>
      <c r="B100" s="23" t="s">
        <v>498</v>
      </c>
      <c r="C100" s="238">
        <v>1956</v>
      </c>
      <c r="D100" s="238" t="s">
        <v>398</v>
      </c>
      <c r="E100" s="43" t="s">
        <v>506</v>
      </c>
      <c r="F100" s="240">
        <v>58</v>
      </c>
      <c r="G100" s="12" t="s">
        <v>59</v>
      </c>
      <c r="H100" s="312"/>
      <c r="I100" s="51"/>
      <c r="J100" s="310">
        <f t="shared" si="1"/>
        <v>0</v>
      </c>
    </row>
    <row r="101" spans="1:10" x14ac:dyDescent="0.25">
      <c r="A101" s="34">
        <v>99</v>
      </c>
      <c r="B101" s="23" t="s">
        <v>96</v>
      </c>
      <c r="C101" s="238">
        <v>1983</v>
      </c>
      <c r="D101" s="238" t="s">
        <v>398</v>
      </c>
      <c r="E101" s="43" t="s">
        <v>398</v>
      </c>
      <c r="F101" s="240">
        <v>31</v>
      </c>
      <c r="G101" s="12" t="s">
        <v>335</v>
      </c>
      <c r="H101" s="312"/>
      <c r="I101" s="51"/>
      <c r="J101" s="310">
        <f t="shared" si="1"/>
        <v>0</v>
      </c>
    </row>
    <row r="102" spans="1:10" x14ac:dyDescent="0.25">
      <c r="A102" s="34">
        <v>100</v>
      </c>
      <c r="B102" s="23" t="s">
        <v>212</v>
      </c>
      <c r="C102" s="238">
        <v>1977</v>
      </c>
      <c r="D102" s="238" t="s">
        <v>398</v>
      </c>
      <c r="E102" s="43" t="s">
        <v>398</v>
      </c>
      <c r="F102" s="240">
        <v>37</v>
      </c>
      <c r="G102" s="12" t="s">
        <v>317</v>
      </c>
      <c r="H102" s="312"/>
      <c r="I102" s="51"/>
      <c r="J102" s="310">
        <f t="shared" si="1"/>
        <v>0</v>
      </c>
    </row>
    <row r="103" spans="1:10" x14ac:dyDescent="0.25">
      <c r="A103" s="34">
        <v>101</v>
      </c>
      <c r="B103" s="23" t="s">
        <v>213</v>
      </c>
      <c r="C103" s="238">
        <v>1976</v>
      </c>
      <c r="D103" s="238" t="s">
        <v>398</v>
      </c>
      <c r="E103" s="43" t="s">
        <v>398</v>
      </c>
      <c r="F103" s="240">
        <v>38</v>
      </c>
      <c r="G103" s="12" t="s">
        <v>327</v>
      </c>
      <c r="H103" s="312"/>
      <c r="I103" s="51"/>
      <c r="J103" s="310">
        <f t="shared" si="1"/>
        <v>0</v>
      </c>
    </row>
    <row r="104" spans="1:10" x14ac:dyDescent="0.25">
      <c r="A104" s="34">
        <v>102</v>
      </c>
      <c r="B104" s="23" t="s">
        <v>138</v>
      </c>
      <c r="C104" s="238">
        <v>1976</v>
      </c>
      <c r="D104" s="238" t="s">
        <v>398</v>
      </c>
      <c r="E104" s="43" t="s">
        <v>398</v>
      </c>
      <c r="F104" s="240">
        <v>38</v>
      </c>
      <c r="G104" s="12" t="s">
        <v>327</v>
      </c>
      <c r="H104" s="312"/>
      <c r="I104" s="51"/>
      <c r="J104" s="310">
        <f t="shared" si="1"/>
        <v>0</v>
      </c>
    </row>
    <row r="105" spans="1:10" x14ac:dyDescent="0.25">
      <c r="A105" s="34">
        <v>103</v>
      </c>
      <c r="B105" s="23" t="s">
        <v>214</v>
      </c>
      <c r="C105" s="238">
        <v>1975</v>
      </c>
      <c r="D105" s="238" t="s">
        <v>398</v>
      </c>
      <c r="E105" s="43" t="s">
        <v>398</v>
      </c>
      <c r="F105" s="240">
        <v>39</v>
      </c>
      <c r="G105" s="12" t="s">
        <v>358</v>
      </c>
      <c r="H105" s="312"/>
      <c r="I105" s="51"/>
      <c r="J105" s="310">
        <f t="shared" si="1"/>
        <v>0</v>
      </c>
    </row>
    <row r="106" spans="1:10" x14ac:dyDescent="0.25">
      <c r="A106" s="34">
        <v>104</v>
      </c>
      <c r="B106" s="1" t="s">
        <v>215</v>
      </c>
      <c r="C106" s="239">
        <v>1992</v>
      </c>
      <c r="D106" s="239" t="s">
        <v>398</v>
      </c>
      <c r="E106" s="43" t="s">
        <v>398</v>
      </c>
      <c r="F106" s="240">
        <v>22</v>
      </c>
      <c r="G106" s="227" t="s">
        <v>331</v>
      </c>
      <c r="H106" s="312"/>
      <c r="I106" s="51"/>
      <c r="J106" s="310">
        <f t="shared" si="1"/>
        <v>0</v>
      </c>
    </row>
    <row r="107" spans="1:10" x14ac:dyDescent="0.25">
      <c r="A107" s="34">
        <v>105</v>
      </c>
      <c r="B107" s="1" t="s">
        <v>129</v>
      </c>
      <c r="C107" s="239">
        <v>1964</v>
      </c>
      <c r="D107" s="239" t="s">
        <v>398</v>
      </c>
      <c r="E107" s="43" t="s">
        <v>506</v>
      </c>
      <c r="F107" s="240">
        <v>50</v>
      </c>
      <c r="G107" s="228" t="s">
        <v>321</v>
      </c>
      <c r="H107" s="312"/>
      <c r="I107" s="51"/>
      <c r="J107" s="310">
        <f t="shared" si="1"/>
        <v>0</v>
      </c>
    </row>
    <row r="108" spans="1:10" x14ac:dyDescent="0.25">
      <c r="A108" s="34">
        <v>106</v>
      </c>
      <c r="B108" s="23" t="s">
        <v>83</v>
      </c>
      <c r="C108" s="238">
        <v>1996</v>
      </c>
      <c r="D108" s="238" t="s">
        <v>399</v>
      </c>
      <c r="E108" s="43" t="s">
        <v>399</v>
      </c>
      <c r="F108" s="240">
        <v>18</v>
      </c>
      <c r="G108" s="12" t="s">
        <v>321</v>
      </c>
      <c r="H108" s="312"/>
      <c r="I108" s="51"/>
      <c r="J108" s="310">
        <f t="shared" si="1"/>
        <v>0</v>
      </c>
    </row>
    <row r="109" spans="1:10" x14ac:dyDescent="0.25">
      <c r="A109" s="34">
        <v>107</v>
      </c>
      <c r="B109" s="23" t="s">
        <v>71</v>
      </c>
      <c r="C109" s="238">
        <v>1973</v>
      </c>
      <c r="D109" s="238" t="s">
        <v>399</v>
      </c>
      <c r="E109" s="43" t="s">
        <v>493</v>
      </c>
      <c r="F109" s="240">
        <v>41</v>
      </c>
      <c r="G109" s="12" t="s">
        <v>321</v>
      </c>
      <c r="H109" s="312"/>
      <c r="I109" s="51"/>
      <c r="J109" s="310">
        <f t="shared" si="1"/>
        <v>0</v>
      </c>
    </row>
    <row r="110" spans="1:10" x14ac:dyDescent="0.25">
      <c r="A110" s="34">
        <v>108</v>
      </c>
      <c r="B110" s="23" t="s">
        <v>216</v>
      </c>
      <c r="C110" s="238">
        <v>1947</v>
      </c>
      <c r="D110" s="238" t="s">
        <v>398</v>
      </c>
      <c r="E110" s="43" t="s">
        <v>501</v>
      </c>
      <c r="F110" s="240">
        <v>67</v>
      </c>
      <c r="G110" s="12" t="s">
        <v>322</v>
      </c>
      <c r="H110" s="312"/>
      <c r="I110" s="51"/>
      <c r="J110" s="310">
        <f t="shared" si="1"/>
        <v>0</v>
      </c>
    </row>
    <row r="111" spans="1:10" x14ac:dyDescent="0.25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0">
        <v>31</v>
      </c>
      <c r="G111" s="226" t="s">
        <v>353</v>
      </c>
      <c r="H111" s="312"/>
      <c r="I111" s="51"/>
      <c r="J111" s="310">
        <f t="shared" si="1"/>
        <v>0</v>
      </c>
    </row>
    <row r="112" spans="1:10" x14ac:dyDescent="0.25">
      <c r="A112" s="34">
        <v>110</v>
      </c>
      <c r="B112" s="23" t="s">
        <v>52</v>
      </c>
      <c r="C112" s="238">
        <v>1987</v>
      </c>
      <c r="D112" s="238" t="s">
        <v>398</v>
      </c>
      <c r="E112" s="43" t="s">
        <v>398</v>
      </c>
      <c r="F112" s="240">
        <v>27</v>
      </c>
      <c r="G112" s="12" t="s">
        <v>65</v>
      </c>
      <c r="H112" s="312"/>
      <c r="I112" s="51"/>
      <c r="J112" s="310">
        <f t="shared" si="1"/>
        <v>0</v>
      </c>
    </row>
    <row r="113" spans="1:10" x14ac:dyDescent="0.25">
      <c r="A113" s="34">
        <v>111</v>
      </c>
      <c r="B113" s="23" t="s">
        <v>119</v>
      </c>
      <c r="C113" s="238">
        <v>1974</v>
      </c>
      <c r="D113" s="238" t="s">
        <v>398</v>
      </c>
      <c r="E113" s="43" t="s">
        <v>500</v>
      </c>
      <c r="F113" s="240">
        <v>40</v>
      </c>
      <c r="G113" s="12" t="s">
        <v>321</v>
      </c>
      <c r="H113" s="312"/>
      <c r="I113" s="51"/>
      <c r="J113" s="310">
        <f t="shared" si="1"/>
        <v>0</v>
      </c>
    </row>
    <row r="114" spans="1:10" x14ac:dyDescent="0.25">
      <c r="A114" s="34">
        <v>112</v>
      </c>
      <c r="B114" s="23" t="s">
        <v>217</v>
      </c>
      <c r="C114" s="238">
        <v>1965</v>
      </c>
      <c r="D114" s="238" t="s">
        <v>398</v>
      </c>
      <c r="E114" s="43" t="s">
        <v>500</v>
      </c>
      <c r="F114" s="240">
        <v>49</v>
      </c>
      <c r="G114" s="12" t="s">
        <v>371</v>
      </c>
      <c r="H114" s="312"/>
      <c r="I114" s="51"/>
      <c r="J114" s="310">
        <f t="shared" si="1"/>
        <v>0</v>
      </c>
    </row>
    <row r="115" spans="1:10" x14ac:dyDescent="0.25">
      <c r="A115" s="34">
        <v>113</v>
      </c>
      <c r="B115" s="23" t="s">
        <v>218</v>
      </c>
      <c r="C115" s="238">
        <v>1986</v>
      </c>
      <c r="D115" s="238" t="s">
        <v>398</v>
      </c>
      <c r="E115" s="43" t="s">
        <v>398</v>
      </c>
      <c r="F115" s="240">
        <v>28</v>
      </c>
      <c r="G115" s="12" t="s">
        <v>327</v>
      </c>
      <c r="H115" s="312"/>
      <c r="I115" s="51"/>
      <c r="J115" s="310">
        <f t="shared" si="1"/>
        <v>0</v>
      </c>
    </row>
    <row r="116" spans="1:10" x14ac:dyDescent="0.25">
      <c r="A116" s="34">
        <v>114</v>
      </c>
      <c r="B116" s="23" t="s">
        <v>219</v>
      </c>
      <c r="C116" s="238">
        <v>1977</v>
      </c>
      <c r="D116" s="238" t="s">
        <v>398</v>
      </c>
      <c r="E116" s="43" t="s">
        <v>398</v>
      </c>
      <c r="F116" s="240">
        <v>37</v>
      </c>
      <c r="G116" s="12" t="s">
        <v>372</v>
      </c>
      <c r="H116" s="312"/>
      <c r="I116" s="51"/>
      <c r="J116" s="310">
        <f t="shared" si="1"/>
        <v>0</v>
      </c>
    </row>
    <row r="117" spans="1:10" x14ac:dyDescent="0.25">
      <c r="A117" s="34">
        <v>115</v>
      </c>
      <c r="B117" s="23" t="s">
        <v>220</v>
      </c>
      <c r="C117" s="238">
        <v>1985</v>
      </c>
      <c r="D117" s="238" t="s">
        <v>399</v>
      </c>
      <c r="E117" s="43" t="s">
        <v>399</v>
      </c>
      <c r="F117" s="240">
        <v>29</v>
      </c>
      <c r="G117" s="12" t="s">
        <v>373</v>
      </c>
      <c r="H117" s="312"/>
      <c r="I117" s="51"/>
      <c r="J117" s="310">
        <f t="shared" si="1"/>
        <v>0</v>
      </c>
    </row>
    <row r="118" spans="1:10" x14ac:dyDescent="0.25">
      <c r="A118" s="34">
        <v>116</v>
      </c>
      <c r="B118" s="23" t="s">
        <v>221</v>
      </c>
      <c r="C118" s="238">
        <v>1978</v>
      </c>
      <c r="D118" s="238" t="s">
        <v>399</v>
      </c>
      <c r="E118" s="43" t="s">
        <v>493</v>
      </c>
      <c r="F118" s="240">
        <v>36</v>
      </c>
      <c r="G118" s="12" t="s">
        <v>60</v>
      </c>
      <c r="H118" s="312"/>
      <c r="I118" s="51"/>
      <c r="J118" s="310">
        <f t="shared" si="1"/>
        <v>0</v>
      </c>
    </row>
    <row r="119" spans="1:10" x14ac:dyDescent="0.25">
      <c r="A119" s="34">
        <v>117</v>
      </c>
      <c r="B119" s="23" t="s">
        <v>222</v>
      </c>
      <c r="C119" s="238">
        <v>1982</v>
      </c>
      <c r="D119" s="238" t="s">
        <v>398</v>
      </c>
      <c r="E119" s="43" t="s">
        <v>398</v>
      </c>
      <c r="F119" s="240">
        <v>32</v>
      </c>
      <c r="G119" s="12" t="s">
        <v>374</v>
      </c>
      <c r="H119" s="312"/>
      <c r="I119" s="51"/>
      <c r="J119" s="310">
        <f t="shared" si="1"/>
        <v>0</v>
      </c>
    </row>
    <row r="120" spans="1:10" x14ac:dyDescent="0.25">
      <c r="A120" s="34">
        <v>118</v>
      </c>
      <c r="B120" s="23" t="s">
        <v>223</v>
      </c>
      <c r="C120" s="238">
        <v>1971</v>
      </c>
      <c r="D120" s="238" t="s">
        <v>398</v>
      </c>
      <c r="E120" s="4" t="s">
        <v>500</v>
      </c>
      <c r="F120" s="121">
        <v>43</v>
      </c>
      <c r="G120" s="12" t="s">
        <v>375</v>
      </c>
      <c r="H120" s="312"/>
      <c r="I120" s="51"/>
      <c r="J120" s="310">
        <f t="shared" si="1"/>
        <v>0</v>
      </c>
    </row>
    <row r="121" spans="1:10" x14ac:dyDescent="0.25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0">
        <v>26</v>
      </c>
      <c r="G121" s="226" t="s">
        <v>375</v>
      </c>
      <c r="H121" s="312"/>
      <c r="I121" s="51"/>
      <c r="J121" s="310">
        <f t="shared" si="1"/>
        <v>0</v>
      </c>
    </row>
    <row r="122" spans="1:10" x14ac:dyDescent="0.25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0">
        <v>35</v>
      </c>
      <c r="G122" s="226" t="s">
        <v>327</v>
      </c>
      <c r="H122" s="312"/>
      <c r="I122" s="51"/>
      <c r="J122" s="310">
        <f t="shared" si="1"/>
        <v>0</v>
      </c>
    </row>
    <row r="123" spans="1:10" x14ac:dyDescent="0.25">
      <c r="A123" s="34">
        <v>121</v>
      </c>
      <c r="B123" s="247" t="s">
        <v>106</v>
      </c>
      <c r="C123" s="248">
        <v>1988</v>
      </c>
      <c r="D123" s="248" t="s">
        <v>398</v>
      </c>
      <c r="E123" s="43" t="s">
        <v>398</v>
      </c>
      <c r="F123" s="240">
        <v>26</v>
      </c>
      <c r="G123" s="249" t="s">
        <v>323</v>
      </c>
      <c r="H123" s="312"/>
      <c r="I123" s="51"/>
      <c r="J123" s="310">
        <f t="shared" si="1"/>
        <v>0</v>
      </c>
    </row>
    <row r="124" spans="1:10" x14ac:dyDescent="0.25">
      <c r="A124" s="34">
        <v>122</v>
      </c>
      <c r="B124" s="23" t="s">
        <v>90</v>
      </c>
      <c r="C124" s="238">
        <v>1975</v>
      </c>
      <c r="D124" s="238" t="s">
        <v>398</v>
      </c>
      <c r="E124" s="43" t="s">
        <v>398</v>
      </c>
      <c r="F124" s="240">
        <v>39</v>
      </c>
      <c r="G124" s="12" t="s">
        <v>333</v>
      </c>
      <c r="H124" s="312"/>
      <c r="I124" s="51"/>
      <c r="J124" s="310">
        <f t="shared" si="1"/>
        <v>0</v>
      </c>
    </row>
    <row r="125" spans="1:10" x14ac:dyDescent="0.25">
      <c r="A125" s="34">
        <v>123</v>
      </c>
      <c r="B125" s="23" t="s">
        <v>226</v>
      </c>
      <c r="C125" s="238">
        <v>1965</v>
      </c>
      <c r="D125" s="238" t="s">
        <v>398</v>
      </c>
      <c r="E125" s="43" t="s">
        <v>500</v>
      </c>
      <c r="F125" s="240">
        <v>49</v>
      </c>
      <c r="G125" s="12" t="s">
        <v>376</v>
      </c>
      <c r="H125" s="312"/>
      <c r="I125" s="51"/>
      <c r="J125" s="310">
        <f t="shared" si="1"/>
        <v>0</v>
      </c>
    </row>
    <row r="126" spans="1:10" x14ac:dyDescent="0.25">
      <c r="A126" s="34">
        <v>124</v>
      </c>
      <c r="B126" s="23" t="s">
        <v>227</v>
      </c>
      <c r="C126" s="238">
        <v>1964</v>
      </c>
      <c r="D126" s="238" t="s">
        <v>398</v>
      </c>
      <c r="E126" s="43" t="s">
        <v>506</v>
      </c>
      <c r="F126" s="240">
        <v>50</v>
      </c>
      <c r="G126" s="12" t="s">
        <v>377</v>
      </c>
      <c r="H126" s="312"/>
      <c r="I126" s="51"/>
      <c r="J126" s="310">
        <f t="shared" si="1"/>
        <v>0</v>
      </c>
    </row>
    <row r="127" spans="1:10" x14ac:dyDescent="0.25">
      <c r="A127" s="34">
        <v>125</v>
      </c>
      <c r="B127" s="23" t="s">
        <v>228</v>
      </c>
      <c r="C127" s="238">
        <v>1966</v>
      </c>
      <c r="D127" s="24" t="s">
        <v>398</v>
      </c>
      <c r="E127" s="43" t="s">
        <v>500</v>
      </c>
      <c r="F127" s="240">
        <v>48</v>
      </c>
      <c r="G127" s="24" t="s">
        <v>378</v>
      </c>
      <c r="H127" s="312"/>
      <c r="I127" s="51"/>
      <c r="J127" s="310">
        <f t="shared" si="1"/>
        <v>0</v>
      </c>
    </row>
    <row r="128" spans="1:10" x14ac:dyDescent="0.25">
      <c r="A128" s="34">
        <v>126</v>
      </c>
      <c r="B128" s="23" t="s">
        <v>229</v>
      </c>
      <c r="C128" s="238">
        <v>1971</v>
      </c>
      <c r="D128" s="238" t="s">
        <v>398</v>
      </c>
      <c r="E128" s="43" t="s">
        <v>500</v>
      </c>
      <c r="F128" s="240">
        <v>43</v>
      </c>
      <c r="G128" s="12" t="s">
        <v>379</v>
      </c>
      <c r="H128" s="312"/>
      <c r="I128" s="51"/>
      <c r="J128" s="310">
        <f t="shared" si="1"/>
        <v>0</v>
      </c>
    </row>
    <row r="129" spans="1:10" x14ac:dyDescent="0.25">
      <c r="A129" s="34">
        <v>127</v>
      </c>
      <c r="B129" s="247" t="s">
        <v>490</v>
      </c>
      <c r="C129" s="248">
        <v>1980</v>
      </c>
      <c r="D129" s="248" t="s">
        <v>399</v>
      </c>
      <c r="E129" s="43" t="s">
        <v>399</v>
      </c>
      <c r="F129" s="240">
        <v>34</v>
      </c>
      <c r="G129" s="249" t="s">
        <v>327</v>
      </c>
      <c r="H129" s="312"/>
      <c r="I129" s="51"/>
      <c r="J129" s="310">
        <f t="shared" si="1"/>
        <v>0</v>
      </c>
    </row>
    <row r="130" spans="1:10" x14ac:dyDescent="0.25">
      <c r="A130" s="34">
        <v>128</v>
      </c>
      <c r="B130" s="23" t="s">
        <v>230</v>
      </c>
      <c r="C130" s="238">
        <v>1966</v>
      </c>
      <c r="D130" s="238" t="s">
        <v>398</v>
      </c>
      <c r="E130" s="43" t="s">
        <v>500</v>
      </c>
      <c r="F130" s="240">
        <v>48</v>
      </c>
      <c r="G130" s="12" t="s">
        <v>360</v>
      </c>
      <c r="H130" s="312"/>
      <c r="I130" s="51"/>
      <c r="J130" s="310">
        <f t="shared" si="1"/>
        <v>0</v>
      </c>
    </row>
    <row r="131" spans="1:10" x14ac:dyDescent="0.25">
      <c r="A131" s="34">
        <v>129</v>
      </c>
      <c r="B131" s="224" t="s">
        <v>231</v>
      </c>
      <c r="C131" s="121">
        <v>1970</v>
      </c>
      <c r="D131" s="121" t="s">
        <v>399</v>
      </c>
      <c r="E131" s="43" t="s">
        <v>493</v>
      </c>
      <c r="F131" s="240">
        <v>44</v>
      </c>
      <c r="G131" s="229" t="s">
        <v>360</v>
      </c>
      <c r="H131" s="312"/>
      <c r="I131" s="51"/>
      <c r="J131" s="310">
        <f t="shared" ref="J131:J194" si="2">H131/6.2</f>
        <v>0</v>
      </c>
    </row>
    <row r="132" spans="1:10" x14ac:dyDescent="0.25">
      <c r="A132" s="34">
        <v>130</v>
      </c>
      <c r="B132" s="23" t="s">
        <v>232</v>
      </c>
      <c r="C132" s="238">
        <v>1997</v>
      </c>
      <c r="D132" s="238" t="s">
        <v>399</v>
      </c>
      <c r="E132" s="43" t="s">
        <v>399</v>
      </c>
      <c r="F132" s="240">
        <v>17</v>
      </c>
      <c r="G132" s="12" t="s">
        <v>65</v>
      </c>
      <c r="H132" s="312"/>
      <c r="I132" s="51"/>
      <c r="J132" s="310">
        <f t="shared" si="2"/>
        <v>0</v>
      </c>
    </row>
    <row r="133" spans="1:10" x14ac:dyDescent="0.25">
      <c r="A133" s="34">
        <v>131</v>
      </c>
      <c r="B133" s="23" t="s">
        <v>69</v>
      </c>
      <c r="C133" s="238">
        <v>1969</v>
      </c>
      <c r="D133" s="238" t="s">
        <v>399</v>
      </c>
      <c r="E133" s="4" t="s">
        <v>493</v>
      </c>
      <c r="F133" s="121">
        <v>45</v>
      </c>
      <c r="G133" s="12" t="s">
        <v>319</v>
      </c>
      <c r="H133" s="312"/>
      <c r="I133" s="51"/>
      <c r="J133" s="310">
        <f t="shared" si="2"/>
        <v>0</v>
      </c>
    </row>
    <row r="134" spans="1:10" x14ac:dyDescent="0.25">
      <c r="A134" s="34">
        <v>132</v>
      </c>
      <c r="B134" s="23" t="s">
        <v>233</v>
      </c>
      <c r="C134" s="238">
        <v>1977</v>
      </c>
      <c r="D134" s="238" t="s">
        <v>398</v>
      </c>
      <c r="E134" s="43" t="s">
        <v>398</v>
      </c>
      <c r="F134" s="240">
        <v>37</v>
      </c>
      <c r="G134" s="12" t="s">
        <v>380</v>
      </c>
      <c r="H134" s="312"/>
      <c r="I134" s="51"/>
      <c r="J134" s="310">
        <f t="shared" si="2"/>
        <v>0</v>
      </c>
    </row>
    <row r="135" spans="1:10" x14ac:dyDescent="0.25">
      <c r="A135" s="34">
        <v>133</v>
      </c>
      <c r="B135" s="23" t="s">
        <v>234</v>
      </c>
      <c r="C135" s="238">
        <v>1988</v>
      </c>
      <c r="D135" s="238" t="s">
        <v>398</v>
      </c>
      <c r="E135" s="43" t="s">
        <v>398</v>
      </c>
      <c r="F135" s="240">
        <v>26</v>
      </c>
      <c r="G135" s="12" t="s">
        <v>381</v>
      </c>
      <c r="H135" s="312"/>
      <c r="I135" s="51"/>
      <c r="J135" s="310">
        <f t="shared" si="2"/>
        <v>0</v>
      </c>
    </row>
    <row r="136" spans="1:10" x14ac:dyDescent="0.25">
      <c r="A136" s="34">
        <v>134</v>
      </c>
      <c r="B136" s="23" t="s">
        <v>152</v>
      </c>
      <c r="C136" s="238">
        <v>1950</v>
      </c>
      <c r="D136" s="238" t="s">
        <v>398</v>
      </c>
      <c r="E136" s="43" t="s">
        <v>501</v>
      </c>
      <c r="F136" s="240">
        <v>64</v>
      </c>
      <c r="G136" s="12" t="s">
        <v>347</v>
      </c>
      <c r="H136" s="312"/>
      <c r="I136" s="51"/>
      <c r="J136" s="310">
        <f t="shared" si="2"/>
        <v>0</v>
      </c>
    </row>
    <row r="137" spans="1:10" x14ac:dyDescent="0.25">
      <c r="A137" s="34">
        <v>135</v>
      </c>
      <c r="B137" s="23" t="s">
        <v>149</v>
      </c>
      <c r="C137" s="238">
        <v>1955</v>
      </c>
      <c r="D137" s="238" t="s">
        <v>399</v>
      </c>
      <c r="E137" s="43" t="s">
        <v>493</v>
      </c>
      <c r="F137" s="240">
        <v>59</v>
      </c>
      <c r="G137" s="12" t="s">
        <v>347</v>
      </c>
      <c r="H137" s="312"/>
      <c r="I137" s="51"/>
      <c r="J137" s="310">
        <f t="shared" si="2"/>
        <v>0</v>
      </c>
    </row>
    <row r="138" spans="1:10" x14ac:dyDescent="0.25">
      <c r="A138" s="34">
        <v>136</v>
      </c>
      <c r="B138" s="23" t="s">
        <v>235</v>
      </c>
      <c r="C138" s="238">
        <v>1984</v>
      </c>
      <c r="D138" s="238" t="s">
        <v>398</v>
      </c>
      <c r="E138" s="43" t="s">
        <v>398</v>
      </c>
      <c r="F138" s="240">
        <v>30</v>
      </c>
      <c r="G138" s="12" t="s">
        <v>320</v>
      </c>
      <c r="H138" s="312"/>
      <c r="I138" s="51"/>
      <c r="J138" s="310">
        <f t="shared" si="2"/>
        <v>0</v>
      </c>
    </row>
    <row r="139" spans="1:10" x14ac:dyDescent="0.25">
      <c r="A139" s="34">
        <v>137</v>
      </c>
      <c r="B139" s="23" t="s">
        <v>23</v>
      </c>
      <c r="C139" s="238">
        <v>1976</v>
      </c>
      <c r="D139" s="238" t="s">
        <v>398</v>
      </c>
      <c r="E139" s="43" t="s">
        <v>398</v>
      </c>
      <c r="F139" s="240">
        <v>38</v>
      </c>
      <c r="G139" s="12" t="s">
        <v>356</v>
      </c>
      <c r="H139" s="312"/>
      <c r="I139" s="51"/>
      <c r="J139" s="310">
        <f t="shared" si="2"/>
        <v>0</v>
      </c>
    </row>
    <row r="140" spans="1:10" x14ac:dyDescent="0.25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0">
        <v>47</v>
      </c>
      <c r="G140" s="226" t="s">
        <v>375</v>
      </c>
      <c r="H140" s="312"/>
      <c r="I140" s="51"/>
      <c r="J140" s="310">
        <f t="shared" si="2"/>
        <v>0</v>
      </c>
    </row>
    <row r="141" spans="1:10" x14ac:dyDescent="0.25">
      <c r="A141" s="34">
        <v>139</v>
      </c>
      <c r="B141" s="23" t="s">
        <v>238</v>
      </c>
      <c r="C141" s="238">
        <v>1984</v>
      </c>
      <c r="D141" s="238" t="s">
        <v>399</v>
      </c>
      <c r="E141" s="43" t="s">
        <v>399</v>
      </c>
      <c r="F141" s="240">
        <v>30</v>
      </c>
      <c r="G141" s="12" t="s">
        <v>375</v>
      </c>
      <c r="H141" s="312"/>
      <c r="I141" s="51"/>
      <c r="J141" s="310">
        <f t="shared" si="2"/>
        <v>0</v>
      </c>
    </row>
    <row r="142" spans="1:10" x14ac:dyDescent="0.25">
      <c r="A142" s="34">
        <v>140</v>
      </c>
      <c r="B142" s="247" t="s">
        <v>107</v>
      </c>
      <c r="C142" s="248">
        <v>1995</v>
      </c>
      <c r="D142" s="248" t="s">
        <v>399</v>
      </c>
      <c r="E142" s="43" t="s">
        <v>399</v>
      </c>
      <c r="F142" s="240">
        <v>19</v>
      </c>
      <c r="G142" s="249" t="s">
        <v>323</v>
      </c>
      <c r="H142" s="312"/>
      <c r="I142" s="51"/>
      <c r="J142" s="310">
        <f t="shared" si="2"/>
        <v>0</v>
      </c>
    </row>
    <row r="143" spans="1:10" x14ac:dyDescent="0.25">
      <c r="A143" s="34">
        <v>141</v>
      </c>
      <c r="B143" s="23" t="s">
        <v>239</v>
      </c>
      <c r="C143" s="238">
        <v>1998</v>
      </c>
      <c r="D143" s="238" t="s">
        <v>398</v>
      </c>
      <c r="E143" s="43" t="s">
        <v>398</v>
      </c>
      <c r="F143" s="240">
        <v>16</v>
      </c>
      <c r="G143" s="12" t="s">
        <v>323</v>
      </c>
      <c r="H143" s="312"/>
      <c r="I143" s="51"/>
      <c r="J143" s="310">
        <f t="shared" si="2"/>
        <v>0</v>
      </c>
    </row>
    <row r="144" spans="1:10" x14ac:dyDescent="0.25">
      <c r="A144" s="34">
        <v>142</v>
      </c>
      <c r="B144" s="23" t="s">
        <v>240</v>
      </c>
      <c r="C144" s="238">
        <v>1982</v>
      </c>
      <c r="D144" s="238" t="s">
        <v>398</v>
      </c>
      <c r="E144" s="4" t="s">
        <v>398</v>
      </c>
      <c r="F144" s="121">
        <v>32</v>
      </c>
      <c r="G144" s="12" t="s">
        <v>351</v>
      </c>
      <c r="H144" s="312"/>
      <c r="I144" s="51"/>
      <c r="J144" s="310">
        <f t="shared" si="2"/>
        <v>0</v>
      </c>
    </row>
    <row r="145" spans="1:10" x14ac:dyDescent="0.25">
      <c r="A145" s="34">
        <v>143</v>
      </c>
      <c r="B145" s="23" t="s">
        <v>142</v>
      </c>
      <c r="C145" s="238">
        <v>1949</v>
      </c>
      <c r="D145" s="238" t="s">
        <v>398</v>
      </c>
      <c r="E145" s="43" t="s">
        <v>501</v>
      </c>
      <c r="F145" s="240">
        <v>65</v>
      </c>
      <c r="G145" s="12" t="s">
        <v>332</v>
      </c>
      <c r="H145" s="312"/>
      <c r="I145" s="51"/>
      <c r="J145" s="310">
        <f t="shared" si="2"/>
        <v>0</v>
      </c>
    </row>
    <row r="146" spans="1:10" x14ac:dyDescent="0.25">
      <c r="A146" s="34">
        <v>144</v>
      </c>
      <c r="B146" s="23" t="s">
        <v>241</v>
      </c>
      <c r="C146" s="238">
        <v>1987</v>
      </c>
      <c r="D146" s="238" t="s">
        <v>398</v>
      </c>
      <c r="E146" s="43" t="s">
        <v>398</v>
      </c>
      <c r="F146" s="240">
        <v>27</v>
      </c>
      <c r="G146" s="12" t="s">
        <v>324</v>
      </c>
      <c r="H146" s="312"/>
      <c r="I146" s="51"/>
      <c r="J146" s="310">
        <f t="shared" si="2"/>
        <v>0</v>
      </c>
    </row>
    <row r="147" spans="1:10" x14ac:dyDescent="0.25">
      <c r="A147" s="34">
        <v>145</v>
      </c>
      <c r="B147" s="23" t="s">
        <v>242</v>
      </c>
      <c r="C147" s="238">
        <v>1998</v>
      </c>
      <c r="D147" s="238" t="s">
        <v>398</v>
      </c>
      <c r="E147" s="4" t="s">
        <v>398</v>
      </c>
      <c r="F147" s="121">
        <v>16</v>
      </c>
      <c r="G147" s="12" t="s">
        <v>382</v>
      </c>
      <c r="H147" s="312"/>
      <c r="I147" s="51"/>
      <c r="J147" s="310">
        <f t="shared" si="2"/>
        <v>0</v>
      </c>
    </row>
    <row r="148" spans="1:10" x14ac:dyDescent="0.25">
      <c r="A148" s="34">
        <v>146</v>
      </c>
      <c r="B148" s="23" t="s">
        <v>243</v>
      </c>
      <c r="C148" s="238">
        <v>1992</v>
      </c>
      <c r="D148" s="238" t="s">
        <v>398</v>
      </c>
      <c r="E148" s="43" t="s">
        <v>398</v>
      </c>
      <c r="F148" s="240">
        <v>22</v>
      </c>
      <c r="G148" s="12" t="s">
        <v>331</v>
      </c>
      <c r="H148" s="312"/>
      <c r="I148" s="51"/>
      <c r="J148" s="310">
        <f t="shared" si="2"/>
        <v>0</v>
      </c>
    </row>
    <row r="149" spans="1:10" x14ac:dyDescent="0.25">
      <c r="A149" s="34">
        <v>147</v>
      </c>
      <c r="B149" s="23" t="s">
        <v>244</v>
      </c>
      <c r="C149" s="238">
        <v>1987</v>
      </c>
      <c r="D149" s="238" t="s">
        <v>398</v>
      </c>
      <c r="E149" s="43" t="s">
        <v>398</v>
      </c>
      <c r="F149" s="240">
        <v>27</v>
      </c>
      <c r="G149" s="12" t="s">
        <v>368</v>
      </c>
      <c r="H149" s="312"/>
      <c r="I149" s="51"/>
      <c r="J149" s="310">
        <f t="shared" si="2"/>
        <v>0</v>
      </c>
    </row>
    <row r="150" spans="1:10" x14ac:dyDescent="0.25">
      <c r="A150" s="34">
        <v>148</v>
      </c>
      <c r="B150" s="23" t="s">
        <v>245</v>
      </c>
      <c r="C150" s="238">
        <v>1973</v>
      </c>
      <c r="D150" s="238" t="s">
        <v>399</v>
      </c>
      <c r="E150" s="4" t="s">
        <v>493</v>
      </c>
      <c r="F150" s="121">
        <v>41</v>
      </c>
      <c r="G150" s="12" t="s">
        <v>321</v>
      </c>
      <c r="H150" s="312"/>
      <c r="I150" s="51"/>
      <c r="J150" s="310">
        <f t="shared" si="2"/>
        <v>0</v>
      </c>
    </row>
    <row r="151" spans="1:10" x14ac:dyDescent="0.25">
      <c r="A151" s="34">
        <v>149</v>
      </c>
      <c r="B151" s="23" t="s">
        <v>246</v>
      </c>
      <c r="C151" s="238">
        <v>1969</v>
      </c>
      <c r="D151" s="238" t="s">
        <v>398</v>
      </c>
      <c r="E151" s="43" t="s">
        <v>500</v>
      </c>
      <c r="F151" s="240">
        <v>45</v>
      </c>
      <c r="G151" s="12" t="s">
        <v>383</v>
      </c>
      <c r="H151" s="312"/>
      <c r="I151" s="51"/>
      <c r="J151" s="310">
        <f t="shared" si="2"/>
        <v>0</v>
      </c>
    </row>
    <row r="152" spans="1:10" x14ac:dyDescent="0.25">
      <c r="A152" s="34">
        <v>150</v>
      </c>
      <c r="B152" s="23" t="s">
        <v>247</v>
      </c>
      <c r="C152" s="238">
        <v>1964</v>
      </c>
      <c r="D152" s="238" t="s">
        <v>398</v>
      </c>
      <c r="E152" s="43" t="s">
        <v>506</v>
      </c>
      <c r="F152" s="240">
        <v>50</v>
      </c>
      <c r="G152" s="12" t="s">
        <v>353</v>
      </c>
      <c r="H152" s="312"/>
      <c r="I152" s="51"/>
      <c r="J152" s="310">
        <f t="shared" si="2"/>
        <v>0</v>
      </c>
    </row>
    <row r="153" spans="1:10" x14ac:dyDescent="0.25">
      <c r="A153" s="34">
        <v>151</v>
      </c>
      <c r="B153" s="1" t="s">
        <v>27</v>
      </c>
      <c r="C153" s="239">
        <v>1973</v>
      </c>
      <c r="D153" s="239" t="s">
        <v>399</v>
      </c>
      <c r="E153" s="43" t="s">
        <v>493</v>
      </c>
      <c r="F153" s="240">
        <v>41</v>
      </c>
      <c r="G153" s="231" t="s">
        <v>353</v>
      </c>
      <c r="H153" s="312"/>
      <c r="I153" s="51"/>
      <c r="J153" s="310">
        <f t="shared" si="2"/>
        <v>0</v>
      </c>
    </row>
    <row r="154" spans="1:10" x14ac:dyDescent="0.25">
      <c r="A154" s="34">
        <v>152</v>
      </c>
      <c r="B154" s="1" t="s">
        <v>248</v>
      </c>
      <c r="C154" s="239">
        <v>1986</v>
      </c>
      <c r="D154" s="239" t="s">
        <v>398</v>
      </c>
      <c r="E154" s="43" t="s">
        <v>398</v>
      </c>
      <c r="F154" s="240">
        <v>28</v>
      </c>
      <c r="G154" s="228" t="s">
        <v>327</v>
      </c>
      <c r="H154" s="312"/>
      <c r="I154" s="51"/>
      <c r="J154" s="310">
        <f t="shared" si="2"/>
        <v>0</v>
      </c>
    </row>
    <row r="155" spans="1:10" x14ac:dyDescent="0.25">
      <c r="A155" s="34">
        <v>153</v>
      </c>
      <c r="B155" s="23" t="s">
        <v>67</v>
      </c>
      <c r="C155" s="238">
        <v>1976</v>
      </c>
      <c r="D155" s="238" t="s">
        <v>399</v>
      </c>
      <c r="E155" s="43" t="s">
        <v>493</v>
      </c>
      <c r="F155" s="240">
        <v>38</v>
      </c>
      <c r="G155" s="12" t="s">
        <v>317</v>
      </c>
      <c r="H155" s="312"/>
      <c r="I155" s="51"/>
      <c r="J155" s="310">
        <f t="shared" si="2"/>
        <v>0</v>
      </c>
    </row>
    <row r="156" spans="1:10" x14ac:dyDescent="0.25">
      <c r="A156" s="34">
        <v>154</v>
      </c>
      <c r="B156" s="23" t="s">
        <v>108</v>
      </c>
      <c r="C156" s="238">
        <v>1982</v>
      </c>
      <c r="D156" s="238" t="s">
        <v>398</v>
      </c>
      <c r="E156" s="43" t="s">
        <v>398</v>
      </c>
      <c r="F156" s="240">
        <v>32</v>
      </c>
      <c r="G156" s="12" t="s">
        <v>337</v>
      </c>
      <c r="H156" s="312"/>
      <c r="I156" s="51"/>
      <c r="J156" s="310">
        <f t="shared" si="2"/>
        <v>0</v>
      </c>
    </row>
    <row r="157" spans="1:10" x14ac:dyDescent="0.25">
      <c r="A157" s="34">
        <v>155</v>
      </c>
      <c r="B157" s="23" t="s">
        <v>249</v>
      </c>
      <c r="C157" s="238">
        <v>1985</v>
      </c>
      <c r="D157" s="238" t="s">
        <v>399</v>
      </c>
      <c r="E157" s="43" t="s">
        <v>399</v>
      </c>
      <c r="F157" s="240">
        <v>29</v>
      </c>
      <c r="G157" s="12" t="s">
        <v>335</v>
      </c>
      <c r="H157" s="312"/>
      <c r="I157" s="51"/>
      <c r="J157" s="310">
        <f t="shared" si="2"/>
        <v>0</v>
      </c>
    </row>
    <row r="158" spans="1:10" x14ac:dyDescent="0.25">
      <c r="A158" s="34">
        <v>156</v>
      </c>
      <c r="B158" s="23" t="s">
        <v>122</v>
      </c>
      <c r="C158" s="238">
        <v>1973</v>
      </c>
      <c r="D158" s="238" t="s">
        <v>398</v>
      </c>
      <c r="E158" s="43" t="s">
        <v>500</v>
      </c>
      <c r="F158" s="240">
        <v>41</v>
      </c>
      <c r="G158" s="12" t="s">
        <v>317</v>
      </c>
      <c r="H158" s="312"/>
      <c r="I158" s="51"/>
      <c r="J158" s="310">
        <f t="shared" si="2"/>
        <v>0</v>
      </c>
    </row>
    <row r="159" spans="1:10" x14ac:dyDescent="0.25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0">
        <v>30</v>
      </c>
      <c r="G159" s="227" t="s">
        <v>334</v>
      </c>
      <c r="H159" s="312"/>
      <c r="I159" s="51"/>
      <c r="J159" s="310">
        <f t="shared" si="2"/>
        <v>0</v>
      </c>
    </row>
    <row r="160" spans="1:10" x14ac:dyDescent="0.25">
      <c r="A160" s="34">
        <v>158</v>
      </c>
      <c r="B160" s="23" t="s">
        <v>250</v>
      </c>
      <c r="C160" s="238">
        <v>1982</v>
      </c>
      <c r="D160" s="238" t="s">
        <v>398</v>
      </c>
      <c r="E160" s="43" t="s">
        <v>398</v>
      </c>
      <c r="F160" s="240">
        <v>32</v>
      </c>
      <c r="G160" s="12" t="s">
        <v>358</v>
      </c>
      <c r="H160" s="312"/>
      <c r="I160" s="51"/>
      <c r="J160" s="310">
        <f t="shared" si="2"/>
        <v>0</v>
      </c>
    </row>
    <row r="161" spans="1:10" x14ac:dyDescent="0.25">
      <c r="A161" s="34">
        <v>159</v>
      </c>
      <c r="B161" s="23" t="s">
        <v>85</v>
      </c>
      <c r="C161" s="238">
        <v>1989</v>
      </c>
      <c r="D161" s="238" t="s">
        <v>398</v>
      </c>
      <c r="E161" s="43" t="s">
        <v>398</v>
      </c>
      <c r="F161" s="240">
        <v>25</v>
      </c>
      <c r="G161" s="12" t="s">
        <v>327</v>
      </c>
      <c r="H161" s="312"/>
      <c r="I161" s="51"/>
      <c r="J161" s="310">
        <f t="shared" si="2"/>
        <v>0</v>
      </c>
    </row>
    <row r="162" spans="1:10" x14ac:dyDescent="0.25">
      <c r="A162" s="34">
        <v>160</v>
      </c>
      <c r="B162" s="23" t="s">
        <v>251</v>
      </c>
      <c r="C162" s="238">
        <v>1977</v>
      </c>
      <c r="D162" s="238" t="s">
        <v>398</v>
      </c>
      <c r="E162" s="43" t="s">
        <v>398</v>
      </c>
      <c r="F162" s="240">
        <v>37</v>
      </c>
      <c r="G162" s="12" t="s">
        <v>335</v>
      </c>
      <c r="H162" s="312"/>
      <c r="I162" s="51"/>
      <c r="J162" s="310">
        <f t="shared" si="2"/>
        <v>0</v>
      </c>
    </row>
    <row r="163" spans="1:10" x14ac:dyDescent="0.25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0">
        <v>37</v>
      </c>
      <c r="G163" s="229" t="s">
        <v>384</v>
      </c>
      <c r="H163" s="312"/>
      <c r="I163" s="51"/>
      <c r="J163" s="310">
        <f t="shared" si="2"/>
        <v>0</v>
      </c>
    </row>
    <row r="164" spans="1:10" x14ac:dyDescent="0.25">
      <c r="A164" s="34">
        <v>162</v>
      </c>
      <c r="B164" s="23" t="s">
        <v>253</v>
      </c>
      <c r="C164" s="238">
        <v>1946</v>
      </c>
      <c r="D164" s="238" t="s">
        <v>398</v>
      </c>
      <c r="E164" s="4" t="s">
        <v>501</v>
      </c>
      <c r="F164" s="121">
        <v>68</v>
      </c>
      <c r="G164" s="12" t="s">
        <v>327</v>
      </c>
      <c r="H164" s="312"/>
      <c r="I164" s="51"/>
      <c r="J164" s="310">
        <f t="shared" si="2"/>
        <v>0</v>
      </c>
    </row>
    <row r="165" spans="1:10" x14ac:dyDescent="0.25">
      <c r="A165" s="34">
        <v>163</v>
      </c>
      <c r="B165" s="23" t="s">
        <v>77</v>
      </c>
      <c r="C165" s="238">
        <v>1995</v>
      </c>
      <c r="D165" s="238" t="s">
        <v>398</v>
      </c>
      <c r="E165" s="43" t="s">
        <v>398</v>
      </c>
      <c r="F165" s="240">
        <v>19</v>
      </c>
      <c r="G165" s="12" t="s">
        <v>326</v>
      </c>
      <c r="H165" s="312"/>
      <c r="I165" s="51"/>
      <c r="J165" s="310">
        <f t="shared" si="2"/>
        <v>0</v>
      </c>
    </row>
    <row r="166" spans="1:10" x14ac:dyDescent="0.25">
      <c r="A166" s="34">
        <v>164</v>
      </c>
      <c r="B166" s="1" t="s">
        <v>254</v>
      </c>
      <c r="C166" s="239">
        <v>1986</v>
      </c>
      <c r="D166" s="239" t="s">
        <v>399</v>
      </c>
      <c r="E166" s="43" t="s">
        <v>399</v>
      </c>
      <c r="F166" s="240">
        <v>28</v>
      </c>
      <c r="G166" s="228" t="s">
        <v>327</v>
      </c>
      <c r="H166" s="312"/>
      <c r="I166" s="51"/>
      <c r="J166" s="310">
        <f t="shared" si="2"/>
        <v>0</v>
      </c>
    </row>
    <row r="167" spans="1:10" x14ac:dyDescent="0.25">
      <c r="A167" s="34">
        <v>165</v>
      </c>
      <c r="B167" s="224" t="s">
        <v>121</v>
      </c>
      <c r="C167" s="101">
        <v>1981</v>
      </c>
      <c r="D167" s="101" t="s">
        <v>399</v>
      </c>
      <c r="E167" s="43" t="s">
        <v>399</v>
      </c>
      <c r="F167" s="240">
        <v>33</v>
      </c>
      <c r="G167" s="226" t="s">
        <v>339</v>
      </c>
      <c r="H167" s="312"/>
      <c r="I167" s="51"/>
      <c r="J167" s="310">
        <f t="shared" si="2"/>
        <v>0</v>
      </c>
    </row>
    <row r="168" spans="1:10" x14ac:dyDescent="0.25">
      <c r="A168" s="34">
        <v>166</v>
      </c>
      <c r="B168" s="23" t="s">
        <v>79</v>
      </c>
      <c r="C168" s="238">
        <v>1974</v>
      </c>
      <c r="D168" s="238" t="s">
        <v>398</v>
      </c>
      <c r="E168" s="43" t="s">
        <v>500</v>
      </c>
      <c r="F168" s="240">
        <v>40</v>
      </c>
      <c r="G168" s="12" t="s">
        <v>328</v>
      </c>
      <c r="H168" s="312"/>
      <c r="I168" s="51"/>
      <c r="J168" s="310">
        <f t="shared" si="2"/>
        <v>0</v>
      </c>
    </row>
    <row r="169" spans="1:10" x14ac:dyDescent="0.25">
      <c r="A169" s="34">
        <v>167</v>
      </c>
      <c r="B169" s="247" t="s">
        <v>91</v>
      </c>
      <c r="C169" s="248">
        <v>1998</v>
      </c>
      <c r="D169" s="248" t="s">
        <v>398</v>
      </c>
      <c r="E169" s="43" t="s">
        <v>398</v>
      </c>
      <c r="F169" s="240">
        <v>16</v>
      </c>
      <c r="G169" s="249" t="s">
        <v>323</v>
      </c>
      <c r="H169" s="312"/>
      <c r="I169" s="51"/>
      <c r="J169" s="310">
        <f t="shared" si="2"/>
        <v>0</v>
      </c>
    </row>
    <row r="170" spans="1:10" x14ac:dyDescent="0.25">
      <c r="A170" s="34">
        <v>168</v>
      </c>
      <c r="B170" s="23" t="s">
        <v>492</v>
      </c>
      <c r="C170" s="238">
        <v>1970</v>
      </c>
      <c r="D170" s="238" t="s">
        <v>399</v>
      </c>
      <c r="E170" s="43" t="s">
        <v>493</v>
      </c>
      <c r="F170" s="240">
        <v>44</v>
      </c>
      <c r="G170" s="12" t="s">
        <v>323</v>
      </c>
      <c r="H170" s="312"/>
      <c r="I170" s="51"/>
      <c r="J170" s="310">
        <f t="shared" si="2"/>
        <v>0</v>
      </c>
    </row>
    <row r="171" spans="1:10" x14ac:dyDescent="0.25">
      <c r="A171" s="34">
        <v>169</v>
      </c>
      <c r="B171" s="23" t="s">
        <v>256</v>
      </c>
      <c r="C171" s="238">
        <v>1965</v>
      </c>
      <c r="D171" s="238" t="s">
        <v>398</v>
      </c>
      <c r="E171" s="43" t="s">
        <v>500</v>
      </c>
      <c r="F171" s="240">
        <v>49</v>
      </c>
      <c r="G171" s="12" t="s">
        <v>332</v>
      </c>
      <c r="H171" s="312"/>
      <c r="I171" s="51"/>
      <c r="J171" s="310">
        <f t="shared" si="2"/>
        <v>0</v>
      </c>
    </row>
    <row r="172" spans="1:10" x14ac:dyDescent="0.25">
      <c r="A172" s="34">
        <v>170</v>
      </c>
      <c r="B172" s="23" t="s">
        <v>257</v>
      </c>
      <c r="C172" s="238">
        <v>1991</v>
      </c>
      <c r="D172" s="238" t="s">
        <v>399</v>
      </c>
      <c r="E172" s="43" t="s">
        <v>399</v>
      </c>
      <c r="F172" s="240">
        <v>23</v>
      </c>
      <c r="G172" s="12" t="s">
        <v>385</v>
      </c>
      <c r="H172" s="312"/>
      <c r="I172" s="51"/>
      <c r="J172" s="310">
        <f t="shared" si="2"/>
        <v>0</v>
      </c>
    </row>
    <row r="173" spans="1:10" x14ac:dyDescent="0.25">
      <c r="A173" s="34">
        <v>171</v>
      </c>
      <c r="B173" s="23" t="s">
        <v>258</v>
      </c>
      <c r="C173" s="238">
        <v>1996</v>
      </c>
      <c r="D173" s="238" t="s">
        <v>398</v>
      </c>
      <c r="E173" s="43" t="s">
        <v>398</v>
      </c>
      <c r="F173" s="240">
        <v>18</v>
      </c>
      <c r="G173" s="12" t="s">
        <v>358</v>
      </c>
      <c r="H173" s="312"/>
      <c r="I173" s="51"/>
      <c r="J173" s="310">
        <f t="shared" si="2"/>
        <v>0</v>
      </c>
    </row>
    <row r="174" spans="1:10" x14ac:dyDescent="0.25">
      <c r="A174" s="34">
        <v>172</v>
      </c>
      <c r="B174" s="23" t="s">
        <v>503</v>
      </c>
      <c r="C174" s="238">
        <v>1972</v>
      </c>
      <c r="D174" s="238" t="s">
        <v>398</v>
      </c>
      <c r="E174" s="43" t="s">
        <v>500</v>
      </c>
      <c r="F174" s="240">
        <v>42</v>
      </c>
      <c r="G174" s="12" t="s">
        <v>504</v>
      </c>
      <c r="H174" s="312"/>
      <c r="I174" s="51"/>
      <c r="J174" s="310">
        <f t="shared" si="2"/>
        <v>0</v>
      </c>
    </row>
    <row r="175" spans="1:10" x14ac:dyDescent="0.25">
      <c r="A175" s="34">
        <v>173</v>
      </c>
      <c r="B175" s="23" t="s">
        <v>259</v>
      </c>
      <c r="C175" s="238">
        <v>1993</v>
      </c>
      <c r="D175" s="238" t="s">
        <v>399</v>
      </c>
      <c r="E175" s="43" t="s">
        <v>399</v>
      </c>
      <c r="F175" s="240">
        <v>21</v>
      </c>
      <c r="G175" s="12" t="s">
        <v>334</v>
      </c>
      <c r="H175" s="312"/>
      <c r="I175" s="51"/>
      <c r="J175" s="310">
        <f t="shared" si="2"/>
        <v>0</v>
      </c>
    </row>
    <row r="176" spans="1:10" x14ac:dyDescent="0.25">
      <c r="A176" s="34">
        <v>174</v>
      </c>
      <c r="B176" s="23" t="s">
        <v>260</v>
      </c>
      <c r="C176" s="238">
        <v>1975</v>
      </c>
      <c r="D176" s="238" t="s">
        <v>398</v>
      </c>
      <c r="E176" s="43" t="s">
        <v>398</v>
      </c>
      <c r="F176" s="240">
        <v>39</v>
      </c>
      <c r="G176" s="12" t="s">
        <v>335</v>
      </c>
      <c r="H176" s="312"/>
      <c r="I176" s="51"/>
      <c r="J176" s="310">
        <f t="shared" si="2"/>
        <v>0</v>
      </c>
    </row>
    <row r="177" spans="1:10" x14ac:dyDescent="0.25">
      <c r="A177" s="34">
        <v>175</v>
      </c>
      <c r="B177" s="23" t="s">
        <v>261</v>
      </c>
      <c r="C177" s="238">
        <v>1996</v>
      </c>
      <c r="D177" s="238" t="s">
        <v>399</v>
      </c>
      <c r="E177" s="4" t="s">
        <v>399</v>
      </c>
      <c r="F177" s="121">
        <v>18</v>
      </c>
      <c r="G177" s="12" t="s">
        <v>59</v>
      </c>
      <c r="H177" s="312"/>
      <c r="I177" s="51"/>
      <c r="J177" s="310">
        <f t="shared" si="2"/>
        <v>0</v>
      </c>
    </row>
    <row r="178" spans="1:10" x14ac:dyDescent="0.25">
      <c r="A178" s="34">
        <v>176</v>
      </c>
      <c r="B178" s="23" t="s">
        <v>262</v>
      </c>
      <c r="C178" s="238">
        <v>1988</v>
      </c>
      <c r="D178" s="238" t="s">
        <v>399</v>
      </c>
      <c r="E178" s="43" t="s">
        <v>399</v>
      </c>
      <c r="F178" s="240">
        <v>26</v>
      </c>
      <c r="G178" s="12" t="s">
        <v>386</v>
      </c>
      <c r="H178" s="312"/>
      <c r="I178" s="51"/>
      <c r="J178" s="310">
        <f t="shared" si="2"/>
        <v>0</v>
      </c>
    </row>
    <row r="179" spans="1:10" x14ac:dyDescent="0.25">
      <c r="A179" s="34">
        <v>177</v>
      </c>
      <c r="B179" s="23" t="s">
        <v>264</v>
      </c>
      <c r="C179" s="238">
        <v>1974</v>
      </c>
      <c r="D179" s="238" t="s">
        <v>398</v>
      </c>
      <c r="E179" s="43" t="s">
        <v>500</v>
      </c>
      <c r="F179" s="240">
        <v>40</v>
      </c>
      <c r="G179" s="12" t="s">
        <v>386</v>
      </c>
      <c r="H179" s="312"/>
      <c r="I179" s="51"/>
      <c r="J179" s="310">
        <f t="shared" si="2"/>
        <v>0</v>
      </c>
    </row>
    <row r="180" spans="1:10" x14ac:dyDescent="0.25">
      <c r="A180" s="34">
        <v>178</v>
      </c>
      <c r="B180" s="224" t="s">
        <v>265</v>
      </c>
      <c r="C180" s="101">
        <v>1975</v>
      </c>
      <c r="D180" s="101" t="s">
        <v>398</v>
      </c>
      <c r="E180" s="43" t="s">
        <v>398</v>
      </c>
      <c r="F180" s="240">
        <v>39</v>
      </c>
      <c r="G180" s="226" t="s">
        <v>331</v>
      </c>
      <c r="H180" s="312"/>
      <c r="I180" s="51"/>
      <c r="J180" s="310">
        <f t="shared" si="2"/>
        <v>0</v>
      </c>
    </row>
    <row r="181" spans="1:10" x14ac:dyDescent="0.25">
      <c r="A181" s="34">
        <v>179</v>
      </c>
      <c r="B181" s="23" t="s">
        <v>266</v>
      </c>
      <c r="C181" s="238">
        <v>1974</v>
      </c>
      <c r="D181" s="238" t="s">
        <v>399</v>
      </c>
      <c r="E181" s="43" t="s">
        <v>493</v>
      </c>
      <c r="F181" s="240">
        <v>40</v>
      </c>
      <c r="G181" s="12" t="s">
        <v>323</v>
      </c>
      <c r="H181" s="312"/>
      <c r="I181" s="51"/>
      <c r="J181" s="310">
        <f t="shared" si="2"/>
        <v>0</v>
      </c>
    </row>
    <row r="182" spans="1:10" x14ac:dyDescent="0.25">
      <c r="A182" s="34">
        <v>180</v>
      </c>
      <c r="B182" s="23" t="s">
        <v>268</v>
      </c>
      <c r="C182" s="238">
        <v>1980</v>
      </c>
      <c r="D182" s="238" t="s">
        <v>398</v>
      </c>
      <c r="E182" s="43" t="s">
        <v>398</v>
      </c>
      <c r="F182" s="240">
        <v>34</v>
      </c>
      <c r="G182" s="12" t="s">
        <v>354</v>
      </c>
      <c r="H182" s="312"/>
      <c r="I182" s="51"/>
      <c r="J182" s="310">
        <f t="shared" si="2"/>
        <v>0</v>
      </c>
    </row>
    <row r="183" spans="1:10" x14ac:dyDescent="0.25">
      <c r="A183" s="34">
        <v>181</v>
      </c>
      <c r="B183" s="23" t="s">
        <v>269</v>
      </c>
      <c r="C183" s="238">
        <v>1991</v>
      </c>
      <c r="D183" s="238" t="s">
        <v>398</v>
      </c>
      <c r="E183" s="43" t="s">
        <v>398</v>
      </c>
      <c r="F183" s="240">
        <v>23</v>
      </c>
      <c r="G183" s="12" t="s">
        <v>366</v>
      </c>
      <c r="H183" s="312"/>
      <c r="I183" s="51"/>
      <c r="J183" s="310">
        <f t="shared" si="2"/>
        <v>0</v>
      </c>
    </row>
    <row r="184" spans="1:10" x14ac:dyDescent="0.25">
      <c r="A184" s="34">
        <v>182</v>
      </c>
      <c r="B184" s="247" t="s">
        <v>89</v>
      </c>
      <c r="C184" s="248">
        <v>1970</v>
      </c>
      <c r="D184" s="248" t="s">
        <v>398</v>
      </c>
      <c r="E184" s="43" t="s">
        <v>500</v>
      </c>
      <c r="F184" s="240">
        <v>44</v>
      </c>
      <c r="G184" s="249" t="s">
        <v>332</v>
      </c>
      <c r="H184" s="312"/>
      <c r="I184" s="51"/>
      <c r="J184" s="310">
        <f t="shared" si="2"/>
        <v>0</v>
      </c>
    </row>
    <row r="185" spans="1:10" x14ac:dyDescent="0.25">
      <c r="A185" s="34">
        <v>183</v>
      </c>
      <c r="B185" s="23" t="s">
        <v>270</v>
      </c>
      <c r="C185" s="238">
        <v>1968</v>
      </c>
      <c r="D185" s="238" t="s">
        <v>398</v>
      </c>
      <c r="E185" s="43" t="s">
        <v>500</v>
      </c>
      <c r="F185" s="240">
        <v>46</v>
      </c>
      <c r="G185" s="12" t="s">
        <v>329</v>
      </c>
      <c r="H185" s="312"/>
      <c r="I185" s="51"/>
      <c r="J185" s="310">
        <f t="shared" si="2"/>
        <v>0</v>
      </c>
    </row>
    <row r="186" spans="1:10" x14ac:dyDescent="0.25">
      <c r="A186" s="34">
        <v>184</v>
      </c>
      <c r="B186" s="23" t="s">
        <v>271</v>
      </c>
      <c r="C186" s="238">
        <v>1987</v>
      </c>
      <c r="D186" s="238" t="s">
        <v>399</v>
      </c>
      <c r="E186" s="4" t="s">
        <v>399</v>
      </c>
      <c r="F186" s="121">
        <v>27</v>
      </c>
      <c r="G186" s="12" t="s">
        <v>327</v>
      </c>
      <c r="H186" s="312"/>
      <c r="I186" s="51"/>
      <c r="J186" s="310">
        <f t="shared" si="2"/>
        <v>0</v>
      </c>
    </row>
    <row r="187" spans="1:10" x14ac:dyDescent="0.25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0">
        <v>41</v>
      </c>
      <c r="G187" s="226" t="s">
        <v>341</v>
      </c>
      <c r="H187" s="312"/>
      <c r="I187" s="51"/>
      <c r="J187" s="310">
        <f t="shared" si="2"/>
        <v>0</v>
      </c>
    </row>
    <row r="188" spans="1:10" x14ac:dyDescent="0.25">
      <c r="A188" s="34">
        <v>186</v>
      </c>
      <c r="B188" s="23" t="s">
        <v>273</v>
      </c>
      <c r="C188" s="238">
        <v>1969</v>
      </c>
      <c r="D188" s="238" t="s">
        <v>398</v>
      </c>
      <c r="E188" s="43" t="s">
        <v>500</v>
      </c>
      <c r="F188" s="240">
        <v>45</v>
      </c>
      <c r="G188" s="12" t="s">
        <v>332</v>
      </c>
      <c r="H188" s="312"/>
      <c r="I188" s="51"/>
      <c r="J188" s="310">
        <f t="shared" si="2"/>
        <v>0</v>
      </c>
    </row>
    <row r="189" spans="1:10" x14ac:dyDescent="0.25">
      <c r="A189" s="34">
        <v>187</v>
      </c>
      <c r="B189" s="224" t="s">
        <v>274</v>
      </c>
      <c r="C189" s="101">
        <v>1972</v>
      </c>
      <c r="D189" s="101" t="s">
        <v>398</v>
      </c>
      <c r="E189" s="43" t="s">
        <v>500</v>
      </c>
      <c r="F189" s="240">
        <v>42</v>
      </c>
      <c r="G189" s="226" t="s">
        <v>387</v>
      </c>
      <c r="H189" s="312"/>
      <c r="I189" s="51"/>
      <c r="J189" s="310">
        <f t="shared" si="2"/>
        <v>0</v>
      </c>
    </row>
    <row r="190" spans="1:10" x14ac:dyDescent="0.25">
      <c r="A190" s="34">
        <v>188</v>
      </c>
      <c r="B190" s="23" t="s">
        <v>26</v>
      </c>
      <c r="C190" s="238">
        <v>1967</v>
      </c>
      <c r="D190" s="238" t="s">
        <v>398</v>
      </c>
      <c r="E190" s="4" t="s">
        <v>500</v>
      </c>
      <c r="F190" s="121">
        <v>47</v>
      </c>
      <c r="G190" s="12" t="s">
        <v>356</v>
      </c>
      <c r="H190" s="312"/>
      <c r="I190" s="51"/>
      <c r="J190" s="310">
        <f t="shared" si="2"/>
        <v>0</v>
      </c>
    </row>
    <row r="191" spans="1:10" x14ac:dyDescent="0.25">
      <c r="A191" s="34">
        <v>189</v>
      </c>
      <c r="B191" s="23" t="s">
        <v>104</v>
      </c>
      <c r="C191" s="238">
        <v>1976</v>
      </c>
      <c r="D191" s="238" t="s">
        <v>398</v>
      </c>
      <c r="E191" s="43" t="s">
        <v>398</v>
      </c>
      <c r="F191" s="240">
        <v>38</v>
      </c>
      <c r="G191" s="12" t="s">
        <v>322</v>
      </c>
      <c r="H191" s="312"/>
      <c r="I191" s="51"/>
      <c r="J191" s="310">
        <f t="shared" si="2"/>
        <v>0</v>
      </c>
    </row>
    <row r="192" spans="1:10" x14ac:dyDescent="0.25">
      <c r="A192" s="34">
        <v>190</v>
      </c>
      <c r="B192" s="23" t="s">
        <v>48</v>
      </c>
      <c r="C192" s="238">
        <v>1962</v>
      </c>
      <c r="D192" s="238" t="s">
        <v>398</v>
      </c>
      <c r="E192" s="43" t="s">
        <v>506</v>
      </c>
      <c r="F192" s="240">
        <v>52</v>
      </c>
      <c r="G192" s="12" t="s">
        <v>49</v>
      </c>
      <c r="H192" s="312"/>
      <c r="I192" s="51"/>
      <c r="J192" s="310">
        <f t="shared" si="2"/>
        <v>0</v>
      </c>
    </row>
    <row r="193" spans="1:10" x14ac:dyDescent="0.25">
      <c r="A193" s="34">
        <v>191</v>
      </c>
      <c r="B193" s="23" t="s">
        <v>72</v>
      </c>
      <c r="C193" s="238">
        <v>1977</v>
      </c>
      <c r="D193" s="238" t="s">
        <v>398</v>
      </c>
      <c r="E193" s="43" t="s">
        <v>398</v>
      </c>
      <c r="F193" s="240">
        <v>37</v>
      </c>
      <c r="G193" s="12" t="s">
        <v>322</v>
      </c>
      <c r="H193" s="312"/>
      <c r="I193" s="51"/>
      <c r="J193" s="310">
        <f t="shared" si="2"/>
        <v>0</v>
      </c>
    </row>
    <row r="194" spans="1:10" x14ac:dyDescent="0.25">
      <c r="A194" s="34">
        <v>192</v>
      </c>
      <c r="B194" s="23" t="s">
        <v>275</v>
      </c>
      <c r="C194" s="238">
        <v>1971</v>
      </c>
      <c r="D194" s="238" t="s">
        <v>398</v>
      </c>
      <c r="E194" s="43" t="s">
        <v>500</v>
      </c>
      <c r="F194" s="240">
        <v>43</v>
      </c>
      <c r="G194" s="12" t="s">
        <v>334</v>
      </c>
      <c r="H194" s="312"/>
      <c r="I194" s="51"/>
      <c r="J194" s="310">
        <f t="shared" si="2"/>
        <v>0</v>
      </c>
    </row>
    <row r="195" spans="1:10" x14ac:dyDescent="0.25">
      <c r="A195" s="34">
        <v>193</v>
      </c>
      <c r="B195" s="23" t="s">
        <v>276</v>
      </c>
      <c r="C195" s="238">
        <v>1971</v>
      </c>
      <c r="D195" s="238" t="s">
        <v>399</v>
      </c>
      <c r="E195" s="43" t="s">
        <v>493</v>
      </c>
      <c r="F195" s="240">
        <v>43</v>
      </c>
      <c r="G195" s="12" t="s">
        <v>370</v>
      </c>
      <c r="H195" s="312"/>
      <c r="I195" s="51"/>
      <c r="J195" s="310">
        <f t="shared" ref="J195:J258" si="3">H195/6.2</f>
        <v>0</v>
      </c>
    </row>
    <row r="196" spans="1:10" x14ac:dyDescent="0.25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0">
        <v>40</v>
      </c>
      <c r="G196" s="227" t="s">
        <v>327</v>
      </c>
      <c r="H196" s="312"/>
      <c r="I196" s="51"/>
      <c r="J196" s="310">
        <f t="shared" si="3"/>
        <v>0</v>
      </c>
    </row>
    <row r="197" spans="1:10" x14ac:dyDescent="0.25">
      <c r="A197" s="34">
        <v>195</v>
      </c>
      <c r="B197" s="23" t="s">
        <v>278</v>
      </c>
      <c r="C197" s="238">
        <v>1997</v>
      </c>
      <c r="D197" s="238" t="s">
        <v>398</v>
      </c>
      <c r="E197" s="43" t="s">
        <v>398</v>
      </c>
      <c r="F197" s="240">
        <v>17</v>
      </c>
      <c r="G197" s="12" t="s">
        <v>323</v>
      </c>
      <c r="H197" s="312"/>
      <c r="I197" s="51"/>
      <c r="J197" s="310">
        <f t="shared" si="3"/>
        <v>0</v>
      </c>
    </row>
    <row r="198" spans="1:10" x14ac:dyDescent="0.25">
      <c r="A198" s="34">
        <v>196</v>
      </c>
      <c r="B198" s="23" t="s">
        <v>141</v>
      </c>
      <c r="C198" s="238">
        <v>1990</v>
      </c>
      <c r="D198" s="238" t="s">
        <v>398</v>
      </c>
      <c r="E198" s="43" t="s">
        <v>398</v>
      </c>
      <c r="F198" s="240">
        <v>24</v>
      </c>
      <c r="G198" s="12" t="s">
        <v>334</v>
      </c>
      <c r="H198" s="312"/>
      <c r="I198" s="51"/>
      <c r="J198" s="310">
        <f t="shared" si="3"/>
        <v>0</v>
      </c>
    </row>
    <row r="199" spans="1:10" x14ac:dyDescent="0.25">
      <c r="A199" s="34">
        <v>197</v>
      </c>
      <c r="B199" s="23" t="s">
        <v>279</v>
      </c>
      <c r="C199" s="238">
        <v>1954</v>
      </c>
      <c r="D199" s="238" t="s">
        <v>399</v>
      </c>
      <c r="E199" s="43" t="s">
        <v>493</v>
      </c>
      <c r="F199" s="240">
        <v>60</v>
      </c>
      <c r="G199" s="12" t="s">
        <v>321</v>
      </c>
      <c r="H199" s="312"/>
      <c r="I199" s="51"/>
      <c r="J199" s="310">
        <f t="shared" si="3"/>
        <v>0</v>
      </c>
    </row>
    <row r="200" spans="1:10" x14ac:dyDescent="0.25">
      <c r="A200" s="34">
        <v>198</v>
      </c>
      <c r="B200" s="23" t="s">
        <v>105</v>
      </c>
      <c r="C200" s="238">
        <v>1974</v>
      </c>
      <c r="D200" s="238" t="s">
        <v>398</v>
      </c>
      <c r="E200" s="43" t="s">
        <v>500</v>
      </c>
      <c r="F200" s="240">
        <v>40</v>
      </c>
      <c r="G200" s="12" t="s">
        <v>321</v>
      </c>
      <c r="H200" s="312"/>
      <c r="I200" s="51"/>
      <c r="J200" s="310">
        <f t="shared" si="3"/>
        <v>0</v>
      </c>
    </row>
    <row r="201" spans="1:10" x14ac:dyDescent="0.25">
      <c r="A201" s="34">
        <v>199</v>
      </c>
      <c r="B201" s="23" t="s">
        <v>280</v>
      </c>
      <c r="C201" s="238">
        <v>1976</v>
      </c>
      <c r="D201" s="238" t="s">
        <v>398</v>
      </c>
      <c r="E201" s="43" t="s">
        <v>398</v>
      </c>
      <c r="F201" s="240">
        <v>38</v>
      </c>
      <c r="G201" s="12" t="s">
        <v>327</v>
      </c>
      <c r="H201" s="312"/>
      <c r="I201" s="51"/>
      <c r="J201" s="310">
        <f t="shared" si="3"/>
        <v>0</v>
      </c>
    </row>
    <row r="202" spans="1:10" x14ac:dyDescent="0.25">
      <c r="A202" s="34">
        <v>200</v>
      </c>
      <c r="B202" s="1" t="s">
        <v>281</v>
      </c>
      <c r="C202" s="239">
        <v>1971</v>
      </c>
      <c r="D202" s="239" t="s">
        <v>398</v>
      </c>
      <c r="E202" s="43" t="s">
        <v>500</v>
      </c>
      <c r="F202" s="240">
        <v>43</v>
      </c>
      <c r="G202" s="228" t="s">
        <v>388</v>
      </c>
      <c r="H202" s="312"/>
      <c r="I202" s="51"/>
      <c r="J202" s="310">
        <f t="shared" si="3"/>
        <v>0</v>
      </c>
    </row>
    <row r="203" spans="1:10" x14ac:dyDescent="0.25">
      <c r="A203" s="34">
        <v>201</v>
      </c>
      <c r="B203" s="1" t="s">
        <v>282</v>
      </c>
      <c r="C203" s="239">
        <v>1991</v>
      </c>
      <c r="D203" s="239" t="s">
        <v>398</v>
      </c>
      <c r="E203" s="43" t="s">
        <v>398</v>
      </c>
      <c r="F203" s="240">
        <v>23</v>
      </c>
      <c r="G203" s="228" t="s">
        <v>358</v>
      </c>
      <c r="H203" s="312"/>
      <c r="I203" s="51"/>
      <c r="J203" s="310">
        <f t="shared" si="3"/>
        <v>0</v>
      </c>
    </row>
    <row r="204" spans="1:10" x14ac:dyDescent="0.25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0">
        <v>65</v>
      </c>
      <c r="G204" s="226" t="s">
        <v>332</v>
      </c>
      <c r="H204" s="312"/>
      <c r="I204" s="51"/>
      <c r="J204" s="310">
        <f t="shared" si="3"/>
        <v>0</v>
      </c>
    </row>
    <row r="205" spans="1:10" x14ac:dyDescent="0.25">
      <c r="A205" s="34">
        <v>203</v>
      </c>
      <c r="B205" s="23" t="s">
        <v>283</v>
      </c>
      <c r="C205" s="238">
        <v>1996</v>
      </c>
      <c r="D205" s="238" t="s">
        <v>399</v>
      </c>
      <c r="E205" s="43" t="s">
        <v>399</v>
      </c>
      <c r="F205" s="240">
        <v>18</v>
      </c>
      <c r="G205" s="12" t="s">
        <v>59</v>
      </c>
      <c r="H205" s="312"/>
      <c r="I205" s="51"/>
      <c r="J205" s="310">
        <f t="shared" si="3"/>
        <v>0</v>
      </c>
    </row>
    <row r="206" spans="1:10" x14ac:dyDescent="0.25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0">
        <v>41</v>
      </c>
      <c r="G206" s="226" t="s">
        <v>323</v>
      </c>
      <c r="H206" s="312"/>
      <c r="I206" s="51"/>
      <c r="J206" s="310">
        <f t="shared" si="3"/>
        <v>0</v>
      </c>
    </row>
    <row r="207" spans="1:10" x14ac:dyDescent="0.25">
      <c r="A207" s="34">
        <v>205</v>
      </c>
      <c r="B207" s="23" t="s">
        <v>95</v>
      </c>
      <c r="C207" s="238">
        <v>1998</v>
      </c>
      <c r="D207" s="238" t="s">
        <v>398</v>
      </c>
      <c r="E207" s="43" t="s">
        <v>398</v>
      </c>
      <c r="F207" s="240">
        <v>16</v>
      </c>
      <c r="G207" s="12" t="s">
        <v>323</v>
      </c>
      <c r="H207" s="312"/>
      <c r="I207" s="51"/>
      <c r="J207" s="310">
        <f t="shared" si="3"/>
        <v>0</v>
      </c>
    </row>
    <row r="208" spans="1:10" x14ac:dyDescent="0.25">
      <c r="A208" s="34">
        <v>206</v>
      </c>
      <c r="B208" s="23" t="s">
        <v>117</v>
      </c>
      <c r="C208" s="238">
        <v>1996</v>
      </c>
      <c r="D208" s="238" t="s">
        <v>398</v>
      </c>
      <c r="E208" s="43" t="s">
        <v>398</v>
      </c>
      <c r="F208" s="240">
        <v>18</v>
      </c>
      <c r="G208" s="12" t="s">
        <v>334</v>
      </c>
      <c r="H208" s="312"/>
      <c r="I208" s="51"/>
      <c r="J208" s="310">
        <f t="shared" si="3"/>
        <v>0</v>
      </c>
    </row>
    <row r="209" spans="1:10" x14ac:dyDescent="0.25">
      <c r="A209" s="34">
        <v>207</v>
      </c>
      <c r="B209" s="1" t="s">
        <v>126</v>
      </c>
      <c r="C209" s="239">
        <v>1965</v>
      </c>
      <c r="D209" s="239" t="s">
        <v>398</v>
      </c>
      <c r="E209" s="43" t="s">
        <v>500</v>
      </c>
      <c r="F209" s="240">
        <v>49</v>
      </c>
      <c r="G209" s="228" t="s">
        <v>331</v>
      </c>
      <c r="H209" s="312"/>
      <c r="I209" s="51"/>
      <c r="J209" s="310">
        <f t="shared" si="3"/>
        <v>0</v>
      </c>
    </row>
    <row r="210" spans="1:10" x14ac:dyDescent="0.25">
      <c r="A210" s="34">
        <v>208</v>
      </c>
      <c r="B210" s="23" t="s">
        <v>74</v>
      </c>
      <c r="C210" s="238">
        <v>1972</v>
      </c>
      <c r="D210" s="238" t="s">
        <v>398</v>
      </c>
      <c r="E210" s="43" t="s">
        <v>500</v>
      </c>
      <c r="F210" s="240">
        <v>42</v>
      </c>
      <c r="G210" s="12" t="s">
        <v>324</v>
      </c>
      <c r="H210" s="312"/>
      <c r="I210" s="51"/>
      <c r="J210" s="310">
        <f t="shared" si="3"/>
        <v>0</v>
      </c>
    </row>
    <row r="211" spans="1:10" x14ac:dyDescent="0.25">
      <c r="A211" s="34">
        <v>209</v>
      </c>
      <c r="B211" s="23" t="s">
        <v>284</v>
      </c>
      <c r="C211" s="238">
        <v>1979</v>
      </c>
      <c r="D211" s="238" t="s">
        <v>398</v>
      </c>
      <c r="E211" s="43" t="s">
        <v>398</v>
      </c>
      <c r="F211" s="240">
        <v>35</v>
      </c>
      <c r="G211" s="12" t="s">
        <v>330</v>
      </c>
      <c r="H211" s="312"/>
      <c r="I211" s="51"/>
      <c r="J211" s="310">
        <f t="shared" si="3"/>
        <v>0</v>
      </c>
    </row>
    <row r="212" spans="1:10" x14ac:dyDescent="0.25">
      <c r="A212" s="34">
        <v>210</v>
      </c>
      <c r="B212" s="23" t="s">
        <v>285</v>
      </c>
      <c r="C212" s="238">
        <v>1971</v>
      </c>
      <c r="D212" s="238" t="s">
        <v>398</v>
      </c>
      <c r="E212" s="43" t="s">
        <v>500</v>
      </c>
      <c r="F212" s="240">
        <v>43</v>
      </c>
      <c r="G212" s="12" t="s">
        <v>363</v>
      </c>
      <c r="H212" s="312"/>
      <c r="I212" s="51"/>
      <c r="J212" s="310">
        <f t="shared" si="3"/>
        <v>0</v>
      </c>
    </row>
    <row r="213" spans="1:10" x14ac:dyDescent="0.25">
      <c r="A213" s="34">
        <v>211</v>
      </c>
      <c r="B213" s="23" t="s">
        <v>100</v>
      </c>
      <c r="C213" s="238">
        <v>1979</v>
      </c>
      <c r="D213" s="238" t="s">
        <v>399</v>
      </c>
      <c r="E213" s="43" t="s">
        <v>493</v>
      </c>
      <c r="F213" s="240">
        <v>35</v>
      </c>
      <c r="G213" s="12" t="s">
        <v>321</v>
      </c>
      <c r="H213" s="312"/>
      <c r="I213" s="51"/>
      <c r="J213" s="310">
        <f t="shared" si="3"/>
        <v>0</v>
      </c>
    </row>
    <row r="214" spans="1:10" x14ac:dyDescent="0.25">
      <c r="A214" s="34">
        <v>212</v>
      </c>
      <c r="B214" s="247" t="s">
        <v>288</v>
      </c>
      <c r="C214" s="248">
        <v>1994</v>
      </c>
      <c r="D214" s="248" t="s">
        <v>398</v>
      </c>
      <c r="E214" s="43" t="s">
        <v>398</v>
      </c>
      <c r="F214" s="240">
        <v>20</v>
      </c>
      <c r="G214" s="249" t="s">
        <v>349</v>
      </c>
      <c r="H214" s="312"/>
      <c r="I214" s="51"/>
      <c r="J214" s="310">
        <f t="shared" si="3"/>
        <v>0</v>
      </c>
    </row>
    <row r="215" spans="1:10" x14ac:dyDescent="0.25">
      <c r="A215" s="34">
        <v>213</v>
      </c>
      <c r="B215" s="23" t="s">
        <v>56</v>
      </c>
      <c r="C215" s="238">
        <v>1969</v>
      </c>
      <c r="D215" s="238" t="s">
        <v>398</v>
      </c>
      <c r="E215" s="43" t="s">
        <v>500</v>
      </c>
      <c r="F215" s="240">
        <v>45</v>
      </c>
      <c r="G215" s="12" t="s">
        <v>389</v>
      </c>
      <c r="H215" s="312"/>
      <c r="I215" s="51"/>
      <c r="J215" s="310">
        <f t="shared" si="3"/>
        <v>0</v>
      </c>
    </row>
    <row r="216" spans="1:10" x14ac:dyDescent="0.25">
      <c r="A216" s="34">
        <v>214</v>
      </c>
      <c r="B216" s="23" t="s">
        <v>289</v>
      </c>
      <c r="C216" s="238">
        <v>1972</v>
      </c>
      <c r="D216" s="238" t="s">
        <v>398</v>
      </c>
      <c r="E216" s="43" t="s">
        <v>500</v>
      </c>
      <c r="F216" s="240">
        <v>42</v>
      </c>
      <c r="G216" s="12" t="s">
        <v>351</v>
      </c>
      <c r="H216" s="312"/>
      <c r="I216" s="51"/>
      <c r="J216" s="310">
        <f t="shared" si="3"/>
        <v>0</v>
      </c>
    </row>
    <row r="217" spans="1:10" x14ac:dyDescent="0.25">
      <c r="A217" s="34">
        <v>215</v>
      </c>
      <c r="B217" s="23" t="s">
        <v>290</v>
      </c>
      <c r="C217" s="238">
        <v>1964</v>
      </c>
      <c r="D217" s="238" t="s">
        <v>399</v>
      </c>
      <c r="E217" s="43" t="s">
        <v>493</v>
      </c>
      <c r="F217" s="240">
        <v>50</v>
      </c>
      <c r="G217" s="12" t="s">
        <v>319</v>
      </c>
      <c r="H217" s="312"/>
      <c r="I217" s="51"/>
      <c r="J217" s="310">
        <f t="shared" si="3"/>
        <v>0</v>
      </c>
    </row>
    <row r="218" spans="1:10" x14ac:dyDescent="0.25">
      <c r="A218" s="34">
        <v>216</v>
      </c>
      <c r="B218" s="23" t="s">
        <v>291</v>
      </c>
      <c r="C218" s="238">
        <v>1975</v>
      </c>
      <c r="D218" s="238" t="s">
        <v>399</v>
      </c>
      <c r="E218" s="43" t="s">
        <v>493</v>
      </c>
      <c r="F218" s="240">
        <v>39</v>
      </c>
      <c r="G218" s="12" t="s">
        <v>390</v>
      </c>
      <c r="H218" s="312"/>
      <c r="I218" s="51"/>
      <c r="J218" s="310">
        <f t="shared" si="3"/>
        <v>0</v>
      </c>
    </row>
    <row r="219" spans="1:10" x14ac:dyDescent="0.25">
      <c r="A219" s="34">
        <v>217</v>
      </c>
      <c r="B219" s="23" t="s">
        <v>55</v>
      </c>
      <c r="C219" s="238">
        <v>1992</v>
      </c>
      <c r="D219" s="238" t="s">
        <v>398</v>
      </c>
      <c r="E219" s="43" t="s">
        <v>398</v>
      </c>
      <c r="F219" s="240">
        <v>22</v>
      </c>
      <c r="G219" s="12" t="s">
        <v>65</v>
      </c>
      <c r="H219" s="312"/>
      <c r="I219" s="51"/>
      <c r="J219" s="310">
        <f t="shared" si="3"/>
        <v>0</v>
      </c>
    </row>
    <row r="220" spans="1:10" x14ac:dyDescent="0.25">
      <c r="A220" s="34">
        <v>218</v>
      </c>
      <c r="B220" s="23" t="s">
        <v>292</v>
      </c>
      <c r="C220" s="238">
        <v>1995</v>
      </c>
      <c r="D220" s="238" t="s">
        <v>398</v>
      </c>
      <c r="E220" s="43" t="s">
        <v>398</v>
      </c>
      <c r="F220" s="240">
        <v>19</v>
      </c>
      <c r="G220" s="12" t="s">
        <v>319</v>
      </c>
      <c r="H220" s="312"/>
      <c r="I220" s="51"/>
      <c r="J220" s="310">
        <f t="shared" si="3"/>
        <v>0</v>
      </c>
    </row>
    <row r="221" spans="1:10" x14ac:dyDescent="0.25">
      <c r="A221" s="34">
        <v>219</v>
      </c>
      <c r="B221" s="23" t="s">
        <v>293</v>
      </c>
      <c r="C221" s="238">
        <v>1971</v>
      </c>
      <c r="D221" s="238" t="s">
        <v>398</v>
      </c>
      <c r="E221" s="43" t="s">
        <v>500</v>
      </c>
      <c r="F221" s="240">
        <v>43</v>
      </c>
      <c r="G221" s="12" t="s">
        <v>325</v>
      </c>
      <c r="H221" s="312"/>
      <c r="I221" s="51"/>
      <c r="J221" s="310">
        <f t="shared" si="3"/>
        <v>0</v>
      </c>
    </row>
    <row r="222" spans="1:10" x14ac:dyDescent="0.25">
      <c r="A222" s="34">
        <v>220</v>
      </c>
      <c r="B222" s="23" t="s">
        <v>294</v>
      </c>
      <c r="C222" s="238">
        <v>1998</v>
      </c>
      <c r="D222" s="238" t="s">
        <v>399</v>
      </c>
      <c r="E222" s="4" t="s">
        <v>399</v>
      </c>
      <c r="F222" s="121">
        <v>16</v>
      </c>
      <c r="G222" s="12" t="s">
        <v>334</v>
      </c>
      <c r="H222" s="312"/>
      <c r="I222" s="51"/>
      <c r="J222" s="310">
        <f t="shared" si="3"/>
        <v>0</v>
      </c>
    </row>
    <row r="223" spans="1:10" x14ac:dyDescent="0.25">
      <c r="A223" s="34">
        <v>221</v>
      </c>
      <c r="B223" s="23" t="s">
        <v>295</v>
      </c>
      <c r="C223" s="238">
        <v>1978</v>
      </c>
      <c r="D223" s="238" t="s">
        <v>398</v>
      </c>
      <c r="E223" s="4" t="s">
        <v>398</v>
      </c>
      <c r="F223" s="121">
        <v>36</v>
      </c>
      <c r="G223" s="12" t="s">
        <v>391</v>
      </c>
      <c r="H223" s="312"/>
      <c r="I223" s="51"/>
      <c r="J223" s="310">
        <f t="shared" si="3"/>
        <v>0</v>
      </c>
    </row>
    <row r="224" spans="1:10" x14ac:dyDescent="0.25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0">
        <v>51</v>
      </c>
      <c r="G224" s="226" t="s">
        <v>392</v>
      </c>
      <c r="H224" s="312"/>
      <c r="I224" s="51"/>
      <c r="J224" s="310">
        <f t="shared" si="3"/>
        <v>0</v>
      </c>
    </row>
    <row r="225" spans="1:10" x14ac:dyDescent="0.25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0">
        <v>23</v>
      </c>
      <c r="G225" s="226" t="s">
        <v>352</v>
      </c>
      <c r="H225" s="312"/>
      <c r="I225" s="51"/>
      <c r="J225" s="310">
        <f t="shared" si="3"/>
        <v>0</v>
      </c>
    </row>
    <row r="226" spans="1:10" x14ac:dyDescent="0.25">
      <c r="A226" s="34">
        <v>224</v>
      </c>
      <c r="B226" s="23" t="s">
        <v>298</v>
      </c>
      <c r="C226" s="238">
        <v>1990</v>
      </c>
      <c r="D226" s="238" t="s">
        <v>398</v>
      </c>
      <c r="E226" s="43" t="s">
        <v>398</v>
      </c>
      <c r="F226" s="240">
        <v>24</v>
      </c>
      <c r="G226" s="12" t="s">
        <v>352</v>
      </c>
      <c r="H226" s="312"/>
      <c r="I226" s="51"/>
      <c r="J226" s="310">
        <f t="shared" si="3"/>
        <v>0</v>
      </c>
    </row>
    <row r="227" spans="1:10" x14ac:dyDescent="0.25">
      <c r="A227" s="34">
        <v>225</v>
      </c>
      <c r="B227" s="23" t="s">
        <v>145</v>
      </c>
      <c r="C227" s="238">
        <v>1967</v>
      </c>
      <c r="D227" s="238" t="s">
        <v>398</v>
      </c>
      <c r="E227" s="43" t="s">
        <v>500</v>
      </c>
      <c r="F227" s="240">
        <v>47</v>
      </c>
      <c r="G227" s="12" t="s">
        <v>345</v>
      </c>
      <c r="H227" s="312"/>
      <c r="I227" s="51"/>
      <c r="J227" s="310">
        <f t="shared" si="3"/>
        <v>0</v>
      </c>
    </row>
    <row r="228" spans="1:10" x14ac:dyDescent="0.25">
      <c r="A228" s="34">
        <v>226</v>
      </c>
      <c r="B228" s="23" t="s">
        <v>116</v>
      </c>
      <c r="C228" s="238">
        <v>1975</v>
      </c>
      <c r="D228" s="238" t="s">
        <v>399</v>
      </c>
      <c r="E228" s="43" t="s">
        <v>493</v>
      </c>
      <c r="F228" s="240">
        <v>39</v>
      </c>
      <c r="G228" s="12" t="s">
        <v>334</v>
      </c>
      <c r="H228" s="312"/>
      <c r="I228" s="51"/>
      <c r="J228" s="310">
        <f t="shared" si="3"/>
        <v>0</v>
      </c>
    </row>
    <row r="229" spans="1:10" x14ac:dyDescent="0.25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0">
        <v>41</v>
      </c>
      <c r="G229" s="226" t="s">
        <v>331</v>
      </c>
      <c r="H229" s="312"/>
      <c r="I229" s="51"/>
      <c r="J229" s="310">
        <f t="shared" si="3"/>
        <v>0</v>
      </c>
    </row>
    <row r="230" spans="1:10" x14ac:dyDescent="0.25">
      <c r="A230" s="34">
        <v>228</v>
      </c>
      <c r="B230" s="23" t="s">
        <v>299</v>
      </c>
      <c r="C230" s="238">
        <v>1991</v>
      </c>
      <c r="D230" s="238" t="s">
        <v>399</v>
      </c>
      <c r="E230" s="43" t="s">
        <v>399</v>
      </c>
      <c r="F230" s="240">
        <v>23</v>
      </c>
      <c r="G230" s="12" t="s">
        <v>65</v>
      </c>
      <c r="H230" s="312"/>
      <c r="I230" s="51"/>
      <c r="J230" s="310">
        <f t="shared" si="3"/>
        <v>0</v>
      </c>
    </row>
    <row r="231" spans="1:10" x14ac:dyDescent="0.25">
      <c r="A231" s="34">
        <v>229</v>
      </c>
      <c r="B231" s="1" t="s">
        <v>57</v>
      </c>
      <c r="C231" s="239">
        <v>1954</v>
      </c>
      <c r="D231" s="239" t="s">
        <v>398</v>
      </c>
      <c r="E231" s="43" t="s">
        <v>501</v>
      </c>
      <c r="F231" s="240">
        <v>60</v>
      </c>
      <c r="G231" s="228" t="s">
        <v>366</v>
      </c>
      <c r="H231" s="312"/>
      <c r="I231" s="51"/>
      <c r="J231" s="310">
        <f t="shared" si="3"/>
        <v>0</v>
      </c>
    </row>
    <row r="232" spans="1:10" x14ac:dyDescent="0.25">
      <c r="A232" s="34">
        <v>230</v>
      </c>
      <c r="B232" s="23" t="s">
        <v>131</v>
      </c>
      <c r="C232" s="238">
        <v>1972</v>
      </c>
      <c r="D232" s="238" t="s">
        <v>398</v>
      </c>
      <c r="E232" s="43" t="s">
        <v>500</v>
      </c>
      <c r="F232" s="240">
        <v>42</v>
      </c>
      <c r="G232" s="12" t="s">
        <v>341</v>
      </c>
      <c r="H232" s="312"/>
      <c r="I232" s="51"/>
      <c r="J232" s="310">
        <f t="shared" si="3"/>
        <v>0</v>
      </c>
    </row>
    <row r="233" spans="1:10" x14ac:dyDescent="0.25">
      <c r="A233" s="34">
        <v>231</v>
      </c>
      <c r="B233" s="23" t="s">
        <v>80</v>
      </c>
      <c r="C233" s="238">
        <v>1998</v>
      </c>
      <c r="D233" s="238" t="s">
        <v>398</v>
      </c>
      <c r="E233" s="43" t="s">
        <v>398</v>
      </c>
      <c r="F233" s="240">
        <v>16</v>
      </c>
      <c r="G233" s="12" t="s">
        <v>321</v>
      </c>
      <c r="H233" s="312"/>
      <c r="I233" s="51"/>
      <c r="J233" s="310">
        <f t="shared" si="3"/>
        <v>0</v>
      </c>
    </row>
    <row r="234" spans="1:10" x14ac:dyDescent="0.25">
      <c r="A234" s="34">
        <v>232</v>
      </c>
      <c r="B234" s="23" t="s">
        <v>300</v>
      </c>
      <c r="C234" s="238">
        <v>1970</v>
      </c>
      <c r="D234" s="238" t="s">
        <v>398</v>
      </c>
      <c r="E234" s="43" t="s">
        <v>500</v>
      </c>
      <c r="F234" s="240">
        <v>44</v>
      </c>
      <c r="G234" s="12" t="s">
        <v>321</v>
      </c>
      <c r="H234" s="312"/>
      <c r="I234" s="51"/>
      <c r="J234" s="310">
        <f t="shared" si="3"/>
        <v>0</v>
      </c>
    </row>
    <row r="235" spans="1:10" x14ac:dyDescent="0.25">
      <c r="A235" s="34">
        <v>233</v>
      </c>
      <c r="B235" s="23" t="s">
        <v>98</v>
      </c>
      <c r="C235" s="238">
        <v>1969</v>
      </c>
      <c r="D235" s="238" t="s">
        <v>398</v>
      </c>
      <c r="E235" s="43" t="s">
        <v>500</v>
      </c>
      <c r="F235" s="240">
        <v>45</v>
      </c>
      <c r="G235" s="12" t="s">
        <v>321</v>
      </c>
      <c r="H235" s="312"/>
      <c r="I235" s="245"/>
      <c r="J235" s="310">
        <f t="shared" si="3"/>
        <v>0</v>
      </c>
    </row>
    <row r="236" spans="1:10" x14ac:dyDescent="0.25">
      <c r="A236" s="34">
        <v>234</v>
      </c>
      <c r="B236" s="23" t="s">
        <v>133</v>
      </c>
      <c r="C236" s="238">
        <v>1969</v>
      </c>
      <c r="D236" s="238" t="s">
        <v>399</v>
      </c>
      <c r="E236" s="43" t="s">
        <v>493</v>
      </c>
      <c r="F236" s="240">
        <v>45</v>
      </c>
      <c r="G236" s="12" t="s">
        <v>321</v>
      </c>
      <c r="H236" s="312"/>
      <c r="I236" s="245"/>
      <c r="J236" s="310">
        <f t="shared" si="3"/>
        <v>0</v>
      </c>
    </row>
    <row r="237" spans="1:10" x14ac:dyDescent="0.25">
      <c r="A237" s="34">
        <v>235</v>
      </c>
      <c r="B237" s="23" t="s">
        <v>301</v>
      </c>
      <c r="C237" s="238">
        <v>1972</v>
      </c>
      <c r="D237" s="238" t="s">
        <v>399</v>
      </c>
      <c r="E237" s="43" t="s">
        <v>493</v>
      </c>
      <c r="F237" s="240">
        <v>42</v>
      </c>
      <c r="G237" s="12" t="s">
        <v>321</v>
      </c>
      <c r="H237" s="312"/>
      <c r="I237" s="245"/>
      <c r="J237" s="310">
        <f t="shared" si="3"/>
        <v>0</v>
      </c>
    </row>
    <row r="238" spans="1:10" x14ac:dyDescent="0.25">
      <c r="A238" s="34">
        <v>236</v>
      </c>
      <c r="B238" s="247" t="s">
        <v>302</v>
      </c>
      <c r="C238" s="248">
        <v>1977</v>
      </c>
      <c r="D238" s="248" t="s">
        <v>398</v>
      </c>
      <c r="E238" s="43" t="s">
        <v>398</v>
      </c>
      <c r="F238" s="240">
        <v>37</v>
      </c>
      <c r="G238" s="249" t="s">
        <v>317</v>
      </c>
      <c r="H238" s="312"/>
      <c r="I238" s="245"/>
      <c r="J238" s="310">
        <f t="shared" si="3"/>
        <v>0</v>
      </c>
    </row>
    <row r="239" spans="1:10" x14ac:dyDescent="0.25">
      <c r="A239" s="34">
        <v>237</v>
      </c>
      <c r="B239" s="23" t="s">
        <v>303</v>
      </c>
      <c r="C239" s="238">
        <v>1962</v>
      </c>
      <c r="D239" s="238" t="s">
        <v>398</v>
      </c>
      <c r="E239" s="43" t="s">
        <v>506</v>
      </c>
      <c r="F239" s="240">
        <v>52</v>
      </c>
      <c r="G239" s="12" t="s">
        <v>393</v>
      </c>
      <c r="H239" s="312"/>
      <c r="I239" s="245"/>
      <c r="J239" s="310">
        <f t="shared" si="3"/>
        <v>0</v>
      </c>
    </row>
    <row r="240" spans="1:10" x14ac:dyDescent="0.25">
      <c r="A240" s="34">
        <v>238</v>
      </c>
      <c r="B240" s="23" t="s">
        <v>125</v>
      </c>
      <c r="C240" s="238">
        <v>1975</v>
      </c>
      <c r="D240" s="238" t="s">
        <v>398</v>
      </c>
      <c r="E240" s="43" t="s">
        <v>398</v>
      </c>
      <c r="F240" s="240">
        <v>39</v>
      </c>
      <c r="G240" s="12" t="s">
        <v>331</v>
      </c>
      <c r="H240" s="312"/>
      <c r="I240" s="245"/>
      <c r="J240" s="310">
        <f t="shared" si="3"/>
        <v>0</v>
      </c>
    </row>
    <row r="241" spans="1:10" x14ac:dyDescent="0.25">
      <c r="A241" s="34">
        <v>239</v>
      </c>
      <c r="B241" s="23" t="s">
        <v>305</v>
      </c>
      <c r="C241" s="238">
        <v>1974</v>
      </c>
      <c r="D241" s="238" t="s">
        <v>398</v>
      </c>
      <c r="E241" s="43" t="s">
        <v>500</v>
      </c>
      <c r="F241" s="240">
        <v>40</v>
      </c>
      <c r="G241" s="12" t="s">
        <v>336</v>
      </c>
      <c r="H241" s="312"/>
      <c r="I241" s="245"/>
      <c r="J241" s="310">
        <f t="shared" si="3"/>
        <v>0</v>
      </c>
    </row>
    <row r="242" spans="1:10" x14ac:dyDescent="0.25">
      <c r="A242" s="34">
        <v>240</v>
      </c>
      <c r="B242" s="23" t="s">
        <v>140</v>
      </c>
      <c r="C242" s="238">
        <v>1972</v>
      </c>
      <c r="D242" s="238" t="s">
        <v>398</v>
      </c>
      <c r="E242" s="43" t="s">
        <v>500</v>
      </c>
      <c r="F242" s="240">
        <v>42</v>
      </c>
      <c r="G242" s="12" t="s">
        <v>344</v>
      </c>
      <c r="H242" s="312"/>
      <c r="I242" s="245"/>
      <c r="J242" s="310">
        <f t="shared" si="3"/>
        <v>0</v>
      </c>
    </row>
    <row r="243" spans="1:10" x14ac:dyDescent="0.25">
      <c r="A243" s="34">
        <v>241</v>
      </c>
      <c r="B243" s="23" t="s">
        <v>306</v>
      </c>
      <c r="C243" s="238">
        <v>1994</v>
      </c>
      <c r="D243" s="238" t="s">
        <v>398</v>
      </c>
      <c r="E243" s="43" t="s">
        <v>398</v>
      </c>
      <c r="F243" s="240">
        <v>20</v>
      </c>
      <c r="G243" s="12" t="s">
        <v>334</v>
      </c>
      <c r="H243" s="312"/>
      <c r="I243" s="245"/>
      <c r="J243" s="310">
        <f t="shared" si="3"/>
        <v>0</v>
      </c>
    </row>
    <row r="244" spans="1:10" x14ac:dyDescent="0.25">
      <c r="A244" s="34">
        <v>242</v>
      </c>
      <c r="B244" s="23" t="s">
        <v>307</v>
      </c>
      <c r="C244" s="238">
        <v>1961</v>
      </c>
      <c r="D244" s="238" t="s">
        <v>398</v>
      </c>
      <c r="E244" s="43" t="s">
        <v>506</v>
      </c>
      <c r="F244" s="240">
        <v>53</v>
      </c>
      <c r="G244" s="12" t="s">
        <v>375</v>
      </c>
      <c r="H244" s="312"/>
      <c r="I244" s="245"/>
      <c r="J244" s="310">
        <f t="shared" si="3"/>
        <v>0</v>
      </c>
    </row>
    <row r="245" spans="1:10" x14ac:dyDescent="0.25">
      <c r="A245" s="34">
        <v>243</v>
      </c>
      <c r="B245" s="23" t="s">
        <v>308</v>
      </c>
      <c r="C245" s="238">
        <v>1981</v>
      </c>
      <c r="D245" s="238" t="s">
        <v>398</v>
      </c>
      <c r="E245" s="43" t="s">
        <v>398</v>
      </c>
      <c r="F245" s="240">
        <v>33</v>
      </c>
      <c r="G245" s="12" t="s">
        <v>363</v>
      </c>
      <c r="H245" s="312"/>
      <c r="I245" s="245"/>
      <c r="J245" s="310">
        <f t="shared" si="3"/>
        <v>0</v>
      </c>
    </row>
    <row r="246" spans="1:10" x14ac:dyDescent="0.25">
      <c r="A246" s="34">
        <v>244</v>
      </c>
      <c r="B246" s="23" t="s">
        <v>128</v>
      </c>
      <c r="C246" s="238">
        <v>1953</v>
      </c>
      <c r="D246" s="238" t="s">
        <v>398</v>
      </c>
      <c r="E246" s="43" t="s">
        <v>501</v>
      </c>
      <c r="F246" s="240">
        <v>61</v>
      </c>
      <c r="G246" s="12" t="s">
        <v>340</v>
      </c>
      <c r="H246" s="312"/>
      <c r="I246" s="245"/>
      <c r="J246" s="310">
        <f t="shared" si="3"/>
        <v>0</v>
      </c>
    </row>
    <row r="247" spans="1:10" x14ac:dyDescent="0.25">
      <c r="A247" s="34">
        <v>245</v>
      </c>
      <c r="B247" s="23" t="s">
        <v>309</v>
      </c>
      <c r="C247" s="238">
        <v>1986</v>
      </c>
      <c r="D247" s="238" t="s">
        <v>398</v>
      </c>
      <c r="E247" s="4" t="s">
        <v>398</v>
      </c>
      <c r="F247" s="121">
        <v>28</v>
      </c>
      <c r="G247" s="12" t="s">
        <v>331</v>
      </c>
      <c r="H247" s="312"/>
      <c r="I247" s="245"/>
      <c r="J247" s="310">
        <f t="shared" si="3"/>
        <v>0</v>
      </c>
    </row>
    <row r="248" spans="1:10" x14ac:dyDescent="0.25">
      <c r="A248" s="34">
        <v>246</v>
      </c>
      <c r="B248" s="23" t="s">
        <v>310</v>
      </c>
      <c r="C248" s="238">
        <v>1990</v>
      </c>
      <c r="D248" s="238" t="s">
        <v>398</v>
      </c>
      <c r="E248" s="43" t="s">
        <v>398</v>
      </c>
      <c r="F248" s="240">
        <v>24</v>
      </c>
      <c r="G248" s="12" t="s">
        <v>394</v>
      </c>
      <c r="H248" s="312"/>
      <c r="I248" s="245"/>
      <c r="J248" s="310">
        <f t="shared" si="3"/>
        <v>0</v>
      </c>
    </row>
    <row r="249" spans="1:10" x14ac:dyDescent="0.25">
      <c r="A249" s="34">
        <v>247</v>
      </c>
      <c r="B249" s="23" t="s">
        <v>311</v>
      </c>
      <c r="C249" s="238">
        <v>1998</v>
      </c>
      <c r="D249" s="238" t="s">
        <v>398</v>
      </c>
      <c r="E249" s="43" t="s">
        <v>398</v>
      </c>
      <c r="F249" s="240">
        <v>16</v>
      </c>
      <c r="G249" s="12" t="s">
        <v>323</v>
      </c>
      <c r="H249" s="312"/>
      <c r="I249" s="245"/>
      <c r="J249" s="310">
        <f t="shared" si="3"/>
        <v>0</v>
      </c>
    </row>
    <row r="250" spans="1:10" x14ac:dyDescent="0.25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0">
        <v>35</v>
      </c>
      <c r="G250" s="226" t="s">
        <v>327</v>
      </c>
      <c r="H250" s="312"/>
      <c r="I250" s="245"/>
      <c r="J250" s="310">
        <f t="shared" si="3"/>
        <v>0</v>
      </c>
    </row>
    <row r="251" spans="1:10" x14ac:dyDescent="0.25">
      <c r="A251" s="34">
        <v>249</v>
      </c>
      <c r="B251" s="23" t="s">
        <v>312</v>
      </c>
      <c r="C251" s="238">
        <v>1965</v>
      </c>
      <c r="D251" s="238" t="s">
        <v>398</v>
      </c>
      <c r="E251" s="43" t="s">
        <v>500</v>
      </c>
      <c r="F251" s="240">
        <v>49</v>
      </c>
      <c r="G251" s="12" t="s">
        <v>356</v>
      </c>
      <c r="H251" s="312"/>
      <c r="I251" s="245"/>
      <c r="J251" s="310">
        <f t="shared" si="3"/>
        <v>0</v>
      </c>
    </row>
    <row r="252" spans="1:10" x14ac:dyDescent="0.25">
      <c r="A252" s="34">
        <v>250</v>
      </c>
      <c r="B252" s="23" t="s">
        <v>64</v>
      </c>
      <c r="C252" s="238">
        <v>1992</v>
      </c>
      <c r="D252" s="238" t="s">
        <v>399</v>
      </c>
      <c r="E252" s="43" t="s">
        <v>399</v>
      </c>
      <c r="F252" s="240">
        <v>22</v>
      </c>
      <c r="G252" s="12" t="s">
        <v>356</v>
      </c>
      <c r="H252" s="312"/>
      <c r="I252" s="245"/>
      <c r="J252" s="310">
        <f t="shared" si="3"/>
        <v>0</v>
      </c>
    </row>
    <row r="253" spans="1:10" x14ac:dyDescent="0.25">
      <c r="A253" s="34">
        <v>251</v>
      </c>
      <c r="B253" s="23" t="s">
        <v>313</v>
      </c>
      <c r="C253" s="238">
        <v>1951</v>
      </c>
      <c r="D253" s="238" t="s">
        <v>398</v>
      </c>
      <c r="E253" s="43" t="s">
        <v>501</v>
      </c>
      <c r="F253" s="240">
        <v>63</v>
      </c>
      <c r="G253" s="12" t="s">
        <v>317</v>
      </c>
      <c r="H253" s="312"/>
      <c r="I253" s="245"/>
      <c r="J253" s="310">
        <f t="shared" si="3"/>
        <v>0</v>
      </c>
    </row>
    <row r="254" spans="1:10" x14ac:dyDescent="0.25">
      <c r="A254" s="34">
        <v>252</v>
      </c>
      <c r="B254" s="247" t="s">
        <v>76</v>
      </c>
      <c r="C254" s="248">
        <v>1972</v>
      </c>
      <c r="D254" s="248" t="s">
        <v>398</v>
      </c>
      <c r="E254" s="43" t="s">
        <v>500</v>
      </c>
      <c r="F254" s="240">
        <v>42</v>
      </c>
      <c r="G254" s="249" t="s">
        <v>317</v>
      </c>
      <c r="H254" s="312"/>
      <c r="I254" s="245"/>
      <c r="J254" s="310">
        <f t="shared" si="3"/>
        <v>0</v>
      </c>
    </row>
    <row r="255" spans="1:10" x14ac:dyDescent="0.25">
      <c r="A255" s="34">
        <v>253</v>
      </c>
      <c r="B255" s="23" t="s">
        <v>314</v>
      </c>
      <c r="C255" s="238">
        <v>1974</v>
      </c>
      <c r="D255" s="238" t="s">
        <v>399</v>
      </c>
      <c r="E255" s="43" t="s">
        <v>493</v>
      </c>
      <c r="F255" s="240">
        <v>40</v>
      </c>
      <c r="G255" s="12" t="s">
        <v>317</v>
      </c>
      <c r="H255" s="312"/>
      <c r="I255" s="245"/>
      <c r="J255" s="310">
        <f t="shared" si="3"/>
        <v>0</v>
      </c>
    </row>
    <row r="256" spans="1:10" x14ac:dyDescent="0.25">
      <c r="A256" s="34">
        <v>254</v>
      </c>
      <c r="B256" s="23" t="s">
        <v>315</v>
      </c>
      <c r="C256" s="238">
        <v>1971</v>
      </c>
      <c r="D256" s="238" t="s">
        <v>399</v>
      </c>
      <c r="E256" s="43" t="s">
        <v>493</v>
      </c>
      <c r="F256" s="240">
        <v>43</v>
      </c>
      <c r="G256" s="12" t="s">
        <v>321</v>
      </c>
      <c r="H256" s="312"/>
      <c r="I256" s="245"/>
      <c r="J256" s="310">
        <f t="shared" si="3"/>
        <v>0</v>
      </c>
    </row>
    <row r="257" spans="1:10" x14ac:dyDescent="0.25">
      <c r="A257" s="34">
        <v>255</v>
      </c>
      <c r="B257" s="23" t="s">
        <v>143</v>
      </c>
      <c r="C257" s="238">
        <v>1997</v>
      </c>
      <c r="D257" s="238" t="s">
        <v>398</v>
      </c>
      <c r="E257" s="43" t="s">
        <v>398</v>
      </c>
      <c r="F257" s="240">
        <v>17</v>
      </c>
      <c r="G257" s="12" t="s">
        <v>321</v>
      </c>
      <c r="H257" s="312"/>
      <c r="I257" s="245"/>
      <c r="J257" s="310">
        <f t="shared" si="3"/>
        <v>0</v>
      </c>
    </row>
    <row r="258" spans="1:10" x14ac:dyDescent="0.25">
      <c r="A258" s="34">
        <v>256</v>
      </c>
      <c r="B258" s="23" t="s">
        <v>316</v>
      </c>
      <c r="C258" s="238">
        <v>1987</v>
      </c>
      <c r="D258" s="238" t="s">
        <v>398</v>
      </c>
      <c r="E258" s="43" t="s">
        <v>398</v>
      </c>
      <c r="F258" s="240">
        <v>27</v>
      </c>
      <c r="G258" s="12" t="s">
        <v>395</v>
      </c>
      <c r="H258" s="312"/>
      <c r="I258" s="245"/>
      <c r="J258" s="310">
        <f t="shared" si="3"/>
        <v>0</v>
      </c>
    </row>
    <row r="259" spans="1:10" x14ac:dyDescent="0.25">
      <c r="A259" s="34">
        <v>257</v>
      </c>
      <c r="B259" s="23" t="s">
        <v>20</v>
      </c>
      <c r="C259" s="238">
        <v>1993</v>
      </c>
      <c r="D259" s="238" t="s">
        <v>398</v>
      </c>
      <c r="E259" s="43" t="s">
        <v>398</v>
      </c>
      <c r="F259" s="240">
        <v>21</v>
      </c>
      <c r="G259" s="12" t="s">
        <v>65</v>
      </c>
      <c r="H259" s="312"/>
      <c r="I259" s="245"/>
      <c r="J259" s="310">
        <f t="shared" ref="J259:J274" si="4">H259/6.2</f>
        <v>0</v>
      </c>
    </row>
    <row r="260" spans="1:10" x14ac:dyDescent="0.25">
      <c r="A260" s="34">
        <v>258</v>
      </c>
      <c r="B260" s="23"/>
      <c r="C260" s="24"/>
      <c r="D260" s="24"/>
      <c r="E260" s="320"/>
      <c r="F260" s="321"/>
      <c r="G260" s="24"/>
      <c r="H260" s="312"/>
      <c r="I260" s="245"/>
      <c r="J260" s="310">
        <f t="shared" si="4"/>
        <v>0</v>
      </c>
    </row>
    <row r="261" spans="1:10" x14ac:dyDescent="0.25">
      <c r="A261" s="34">
        <v>259</v>
      </c>
      <c r="B261" s="23"/>
      <c r="C261" s="24"/>
      <c r="D261" s="24"/>
      <c r="E261" s="320"/>
      <c r="F261" s="321"/>
      <c r="G261" s="24"/>
      <c r="H261" s="312"/>
      <c r="I261" s="245"/>
      <c r="J261" s="310">
        <f t="shared" si="4"/>
        <v>0</v>
      </c>
    </row>
    <row r="262" spans="1:10" x14ac:dyDescent="0.25">
      <c r="A262" s="34">
        <v>260</v>
      </c>
      <c r="B262" s="23"/>
      <c r="C262" s="24"/>
      <c r="D262" s="24"/>
      <c r="E262" s="320"/>
      <c r="F262" s="321"/>
      <c r="G262" s="24"/>
      <c r="H262" s="312"/>
      <c r="I262" s="245"/>
      <c r="J262" s="310">
        <f t="shared" si="4"/>
        <v>0</v>
      </c>
    </row>
    <row r="263" spans="1:10" x14ac:dyDescent="0.25">
      <c r="A263" s="34">
        <v>261</v>
      </c>
      <c r="B263" s="23"/>
      <c r="C263" s="24"/>
      <c r="D263" s="24"/>
      <c r="E263" s="12"/>
      <c r="F263" s="25"/>
      <c r="G263" s="24"/>
      <c r="H263" s="312"/>
      <c r="I263" s="245"/>
      <c r="J263" s="310">
        <f t="shared" si="4"/>
        <v>0</v>
      </c>
    </row>
    <row r="264" spans="1:10" x14ac:dyDescent="0.25">
      <c r="A264" s="34">
        <v>262</v>
      </c>
      <c r="B264" s="23"/>
      <c r="C264" s="24"/>
      <c r="D264" s="24"/>
      <c r="E264" s="320"/>
      <c r="F264" s="321"/>
      <c r="G264" s="24"/>
      <c r="H264" s="312"/>
      <c r="I264" s="245"/>
      <c r="J264" s="310">
        <f t="shared" si="4"/>
        <v>0</v>
      </c>
    </row>
    <row r="265" spans="1:10" x14ac:dyDescent="0.25">
      <c r="A265" s="34">
        <v>263</v>
      </c>
      <c r="B265" s="23"/>
      <c r="C265" s="24"/>
      <c r="D265" s="24"/>
      <c r="E265" s="320"/>
      <c r="F265" s="321"/>
      <c r="G265" s="24"/>
      <c r="H265" s="312"/>
      <c r="I265" s="245"/>
      <c r="J265" s="310">
        <f t="shared" si="4"/>
        <v>0</v>
      </c>
    </row>
    <row r="266" spans="1:10" x14ac:dyDescent="0.25">
      <c r="A266" s="34">
        <v>264</v>
      </c>
      <c r="B266" s="23"/>
      <c r="C266" s="24"/>
      <c r="D266" s="24"/>
      <c r="E266" s="320"/>
      <c r="F266" s="321"/>
      <c r="G266" s="24"/>
      <c r="H266" s="312"/>
      <c r="I266" s="245"/>
      <c r="J266" s="310">
        <f t="shared" si="4"/>
        <v>0</v>
      </c>
    </row>
    <row r="267" spans="1:10" x14ac:dyDescent="0.25">
      <c r="A267" s="34">
        <v>265</v>
      </c>
      <c r="B267" s="23"/>
      <c r="C267" s="24"/>
      <c r="D267" s="24"/>
      <c r="E267" s="320"/>
      <c r="F267" s="321"/>
      <c r="G267" s="24"/>
      <c r="H267" s="312"/>
      <c r="I267" s="245"/>
      <c r="J267" s="310">
        <f t="shared" si="4"/>
        <v>0</v>
      </c>
    </row>
    <row r="268" spans="1:10" x14ac:dyDescent="0.25">
      <c r="A268" s="34">
        <v>266</v>
      </c>
      <c r="B268" s="23"/>
      <c r="C268" s="24"/>
      <c r="D268" s="24"/>
      <c r="E268" s="320"/>
      <c r="F268" s="321"/>
      <c r="G268" s="24"/>
      <c r="H268" s="312"/>
      <c r="I268" s="245"/>
      <c r="J268" s="310">
        <f t="shared" si="4"/>
        <v>0</v>
      </c>
    </row>
    <row r="269" spans="1:10" x14ac:dyDescent="0.25">
      <c r="A269" s="34">
        <v>267</v>
      </c>
      <c r="B269" s="23"/>
      <c r="C269" s="24"/>
      <c r="D269" s="24"/>
      <c r="E269" s="320"/>
      <c r="F269" s="321"/>
      <c r="G269" s="24"/>
      <c r="H269" s="312"/>
      <c r="I269" s="245"/>
      <c r="J269" s="310">
        <f t="shared" si="4"/>
        <v>0</v>
      </c>
    </row>
    <row r="270" spans="1:10" x14ac:dyDescent="0.25">
      <c r="A270" s="34">
        <v>268</v>
      </c>
      <c r="B270" s="23"/>
      <c r="C270" s="24"/>
      <c r="D270" s="24"/>
      <c r="E270" s="320"/>
      <c r="F270" s="321"/>
      <c r="G270" s="24"/>
      <c r="H270" s="312"/>
      <c r="I270" s="245"/>
      <c r="J270" s="310">
        <f t="shared" si="4"/>
        <v>0</v>
      </c>
    </row>
    <row r="271" spans="1:10" x14ac:dyDescent="0.25">
      <c r="A271" s="34">
        <v>269</v>
      </c>
      <c r="B271" s="23"/>
      <c r="C271" s="24"/>
      <c r="D271" s="24"/>
      <c r="E271" s="320"/>
      <c r="F271" s="321"/>
      <c r="G271" s="24"/>
      <c r="H271" s="312"/>
      <c r="I271" s="245"/>
      <c r="J271" s="310">
        <f t="shared" si="4"/>
        <v>0</v>
      </c>
    </row>
    <row r="272" spans="1:10" x14ac:dyDescent="0.25">
      <c r="A272" s="34">
        <v>270</v>
      </c>
      <c r="B272" s="23"/>
      <c r="C272" s="24"/>
      <c r="D272" s="24"/>
      <c r="E272" s="320"/>
      <c r="F272" s="321"/>
      <c r="G272" s="24"/>
      <c r="H272" s="312"/>
      <c r="I272" s="245"/>
      <c r="J272" s="310">
        <f t="shared" si="4"/>
        <v>0</v>
      </c>
    </row>
    <row r="273" spans="1:10" x14ac:dyDescent="0.25">
      <c r="A273" s="34">
        <v>271</v>
      </c>
      <c r="B273" s="23"/>
      <c r="C273" s="24"/>
      <c r="D273" s="24"/>
      <c r="E273" s="320"/>
      <c r="F273" s="321"/>
      <c r="G273" s="24"/>
      <c r="H273" s="312"/>
      <c r="I273" s="245"/>
      <c r="J273" s="310">
        <f t="shared" si="4"/>
        <v>0</v>
      </c>
    </row>
    <row r="274" spans="1:10" x14ac:dyDescent="0.25">
      <c r="A274" s="34">
        <v>272</v>
      </c>
      <c r="B274" s="23"/>
      <c r="C274" s="24"/>
      <c r="D274" s="24"/>
      <c r="E274" s="320"/>
      <c r="F274" s="321"/>
      <c r="G274" s="24"/>
      <c r="H274" s="312"/>
      <c r="I274" s="245"/>
      <c r="J274" s="310">
        <f t="shared" si="4"/>
        <v>0</v>
      </c>
    </row>
    <row r="275" spans="1:10" x14ac:dyDescent="0.25">
      <c r="A275" s="246"/>
      <c r="B275" s="23"/>
      <c r="C275" s="238"/>
      <c r="D275" s="238"/>
      <c r="E275" s="4"/>
      <c r="F275" s="121"/>
      <c r="G275" s="12"/>
      <c r="H275" s="316"/>
      <c r="I275" s="317"/>
      <c r="J275" s="318"/>
    </row>
    <row r="276" spans="1:10" x14ac:dyDescent="0.25">
      <c r="A276" s="22"/>
      <c r="B276" s="23"/>
      <c r="C276" s="238"/>
      <c r="D276" s="238"/>
      <c r="E276" s="24"/>
      <c r="F276" s="238"/>
      <c r="G276" s="12"/>
      <c r="H276" s="25"/>
      <c r="I276" s="52"/>
      <c r="J276" s="26"/>
    </row>
    <row r="277" spans="1:10" x14ac:dyDescent="0.25">
      <c r="A277" s="36" t="s">
        <v>441</v>
      </c>
      <c r="B277" s="39" t="s">
        <v>464</v>
      </c>
      <c r="C277" s="232" t="s">
        <v>0</v>
      </c>
      <c r="D277" s="232" t="s">
        <v>397</v>
      </c>
      <c r="E277" s="38" t="s">
        <v>401</v>
      </c>
      <c r="F277" s="232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x14ac:dyDescent="0.25">
      <c r="A278" s="22">
        <v>1</v>
      </c>
      <c r="B278" s="23" t="s">
        <v>425</v>
      </c>
      <c r="C278" s="238">
        <v>2003</v>
      </c>
      <c r="D278" s="238" t="s">
        <v>398</v>
      </c>
      <c r="E278" s="43" t="str">
        <f t="shared" ref="E278:E341" ca="1" si="5">IF(AND(F278&lt;=13,D278="M"),"Žcm",IF(AND(F278&lt;=15,F278&gt;=14,D278="M"),"Žci",IF(AND(F278&lt;=15,F278&gt;=14,D278="Ž"),"Žky","Žkm")))</f>
        <v>Žcm</v>
      </c>
      <c r="F278" s="240">
        <f t="shared" ref="F278:F341" ca="1" si="6">(YEAR(TODAY())-C278)</f>
        <v>11</v>
      </c>
      <c r="G278" s="12" t="s">
        <v>343</v>
      </c>
      <c r="H278" s="312"/>
      <c r="I278" s="245"/>
      <c r="J278" s="311">
        <f t="shared" ref="J278:J341" si="7">H278/3.1</f>
        <v>0</v>
      </c>
    </row>
    <row r="279" spans="1:10" x14ac:dyDescent="0.25">
      <c r="A279" s="22">
        <v>2</v>
      </c>
      <c r="B279" s="247" t="s">
        <v>163</v>
      </c>
      <c r="C279" s="248">
        <v>1999</v>
      </c>
      <c r="D279" s="248" t="s">
        <v>399</v>
      </c>
      <c r="E279" s="43" t="str">
        <f t="shared" ca="1" si="5"/>
        <v>Žky</v>
      </c>
      <c r="F279" s="240">
        <f t="shared" ca="1" si="6"/>
        <v>15</v>
      </c>
      <c r="G279" s="249" t="s">
        <v>325</v>
      </c>
      <c r="H279" s="312"/>
      <c r="I279" s="245"/>
      <c r="J279" s="310">
        <f t="shared" si="7"/>
        <v>0</v>
      </c>
    </row>
    <row r="280" spans="1:10" x14ac:dyDescent="0.25">
      <c r="A280" s="22">
        <v>3</v>
      </c>
      <c r="B280" s="23" t="s">
        <v>404</v>
      </c>
      <c r="C280" s="238">
        <v>2002</v>
      </c>
      <c r="D280" s="238" t="s">
        <v>399</v>
      </c>
      <c r="E280" s="43" t="str">
        <f t="shared" ca="1" si="5"/>
        <v>Žkm</v>
      </c>
      <c r="F280" s="240">
        <f t="shared" ca="1" si="6"/>
        <v>12</v>
      </c>
      <c r="G280" s="12" t="s">
        <v>323</v>
      </c>
      <c r="H280" s="312"/>
      <c r="I280" s="245"/>
      <c r="J280" s="310">
        <f t="shared" si="7"/>
        <v>0</v>
      </c>
    </row>
    <row r="281" spans="1:10" x14ac:dyDescent="0.25">
      <c r="A281" s="22">
        <v>4</v>
      </c>
      <c r="B281" s="247" t="s">
        <v>171</v>
      </c>
      <c r="C281" s="248">
        <v>2000</v>
      </c>
      <c r="D281" s="248" t="s">
        <v>398</v>
      </c>
      <c r="E281" s="43" t="str">
        <f t="shared" ca="1" si="5"/>
        <v>Žci</v>
      </c>
      <c r="F281" s="240">
        <f t="shared" ca="1" si="6"/>
        <v>14</v>
      </c>
      <c r="G281" s="249" t="s">
        <v>318</v>
      </c>
      <c r="H281" s="312"/>
      <c r="I281" s="245"/>
      <c r="J281" s="310">
        <f t="shared" si="7"/>
        <v>0</v>
      </c>
    </row>
    <row r="282" spans="1:10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0">
        <f t="shared" ca="1" si="6"/>
        <v>14</v>
      </c>
      <c r="G282" s="227" t="s">
        <v>323</v>
      </c>
      <c r="H282" s="312"/>
      <c r="I282" s="245"/>
      <c r="J282" s="310">
        <f t="shared" si="7"/>
        <v>0</v>
      </c>
    </row>
    <row r="283" spans="1:10" x14ac:dyDescent="0.25">
      <c r="A283" s="22">
        <v>6</v>
      </c>
      <c r="B283" s="23" t="s">
        <v>414</v>
      </c>
      <c r="C283" s="238">
        <v>2003</v>
      </c>
      <c r="D283" s="238" t="s">
        <v>399</v>
      </c>
      <c r="E283" s="43" t="str">
        <f t="shared" ca="1" si="5"/>
        <v>Žkm</v>
      </c>
      <c r="F283" s="240">
        <f t="shared" ca="1" si="6"/>
        <v>11</v>
      </c>
      <c r="G283" s="12" t="s">
        <v>323</v>
      </c>
      <c r="H283" s="312"/>
      <c r="I283" s="245"/>
      <c r="J283" s="310">
        <f t="shared" si="7"/>
        <v>0</v>
      </c>
    </row>
    <row r="284" spans="1:10" x14ac:dyDescent="0.25">
      <c r="A284" s="22">
        <v>7</v>
      </c>
      <c r="B284" s="23" t="s">
        <v>426</v>
      </c>
      <c r="C284" s="238">
        <v>2003</v>
      </c>
      <c r="D284" s="238" t="s">
        <v>399</v>
      </c>
      <c r="E284" s="43" t="str">
        <f t="shared" ca="1" si="5"/>
        <v>Žkm</v>
      </c>
      <c r="F284" s="240">
        <f t="shared" ca="1" si="6"/>
        <v>11</v>
      </c>
      <c r="G284" s="12" t="s">
        <v>427</v>
      </c>
      <c r="H284" s="312"/>
      <c r="I284" s="245"/>
      <c r="J284" s="310">
        <f t="shared" si="7"/>
        <v>0</v>
      </c>
    </row>
    <row r="285" spans="1:10" x14ac:dyDescent="0.25">
      <c r="A285" s="22">
        <v>8</v>
      </c>
      <c r="B285" s="247" t="s">
        <v>175</v>
      </c>
      <c r="C285" s="248">
        <v>1999</v>
      </c>
      <c r="D285" s="248" t="s">
        <v>398</v>
      </c>
      <c r="E285" s="43" t="str">
        <f t="shared" ca="1" si="5"/>
        <v>Žci</v>
      </c>
      <c r="F285" s="240">
        <f t="shared" ca="1" si="6"/>
        <v>15</v>
      </c>
      <c r="G285" s="249" t="s">
        <v>321</v>
      </c>
      <c r="H285" s="312"/>
      <c r="I285" s="245"/>
      <c r="J285" s="310">
        <f t="shared" si="7"/>
        <v>0</v>
      </c>
    </row>
    <row r="286" spans="1:10" x14ac:dyDescent="0.25">
      <c r="A286" s="22">
        <v>9</v>
      </c>
      <c r="B286" s="23" t="s">
        <v>405</v>
      </c>
      <c r="C286" s="238">
        <v>2002</v>
      </c>
      <c r="D286" s="238" t="s">
        <v>406</v>
      </c>
      <c r="E286" s="43" t="str">
        <f t="shared" ca="1" si="5"/>
        <v>Žkm</v>
      </c>
      <c r="F286" s="240">
        <f t="shared" ca="1" si="6"/>
        <v>12</v>
      </c>
      <c r="G286" s="12" t="s">
        <v>323</v>
      </c>
      <c r="H286" s="312"/>
      <c r="I286" s="245"/>
      <c r="J286" s="310">
        <f t="shared" si="7"/>
        <v>0</v>
      </c>
    </row>
    <row r="287" spans="1:10" x14ac:dyDescent="0.25">
      <c r="A287" s="22">
        <v>10</v>
      </c>
      <c r="B287" s="247" t="s">
        <v>146</v>
      </c>
      <c r="C287" s="248">
        <v>1999</v>
      </c>
      <c r="D287" s="248" t="s">
        <v>398</v>
      </c>
      <c r="E287" s="43" t="str">
        <f t="shared" ca="1" si="5"/>
        <v>Žci</v>
      </c>
      <c r="F287" s="240">
        <f t="shared" ca="1" si="6"/>
        <v>15</v>
      </c>
      <c r="G287" s="249" t="s">
        <v>346</v>
      </c>
      <c r="H287" s="312"/>
      <c r="I287" s="245"/>
      <c r="J287" s="310">
        <f t="shared" si="7"/>
        <v>0</v>
      </c>
    </row>
    <row r="288" spans="1:10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0">
        <f t="shared" ca="1" si="6"/>
        <v>12</v>
      </c>
      <c r="G288" s="229" t="s">
        <v>349</v>
      </c>
      <c r="H288" s="312"/>
      <c r="I288" s="245"/>
      <c r="J288" s="310">
        <f t="shared" si="7"/>
        <v>0</v>
      </c>
    </row>
    <row r="289" spans="1:10" x14ac:dyDescent="0.25">
      <c r="A289" s="22">
        <v>12</v>
      </c>
      <c r="B289" s="23" t="s">
        <v>82</v>
      </c>
      <c r="C289" s="238">
        <v>2008</v>
      </c>
      <c r="D289" s="238" t="s">
        <v>398</v>
      </c>
      <c r="E289" s="43" t="str">
        <f t="shared" ca="1" si="5"/>
        <v>Žcm</v>
      </c>
      <c r="F289" s="240">
        <f t="shared" ca="1" si="6"/>
        <v>6</v>
      </c>
      <c r="G289" s="12" t="s">
        <v>330</v>
      </c>
      <c r="H289" s="312"/>
      <c r="I289" s="245"/>
      <c r="J289" s="310">
        <f t="shared" si="7"/>
        <v>0</v>
      </c>
    </row>
    <row r="290" spans="1:10" x14ac:dyDescent="0.25">
      <c r="A290" s="22">
        <v>13</v>
      </c>
      <c r="B290" s="23" t="s">
        <v>186</v>
      </c>
      <c r="C290" s="238">
        <v>1999</v>
      </c>
      <c r="D290" s="238" t="s">
        <v>398</v>
      </c>
      <c r="E290" s="43" t="str">
        <f t="shared" ca="1" si="5"/>
        <v>Žci</v>
      </c>
      <c r="F290" s="240">
        <f t="shared" ca="1" si="6"/>
        <v>15</v>
      </c>
      <c r="G290" s="12" t="s">
        <v>363</v>
      </c>
      <c r="H290" s="312"/>
      <c r="I290" s="245"/>
      <c r="J290" s="310">
        <f t="shared" si="7"/>
        <v>0</v>
      </c>
    </row>
    <row r="291" spans="1:10" x14ac:dyDescent="0.25">
      <c r="A291" s="22">
        <v>14</v>
      </c>
      <c r="B291" s="23" t="s">
        <v>191</v>
      </c>
      <c r="C291" s="238">
        <v>1999</v>
      </c>
      <c r="D291" s="238" t="s">
        <v>398</v>
      </c>
      <c r="E291" s="43" t="str">
        <f t="shared" ca="1" si="5"/>
        <v>Žci</v>
      </c>
      <c r="F291" s="240">
        <f t="shared" ca="1" si="6"/>
        <v>15</v>
      </c>
      <c r="G291" s="12" t="s">
        <v>327</v>
      </c>
      <c r="H291" s="312"/>
      <c r="I291" s="245"/>
      <c r="J291" s="310">
        <f t="shared" si="7"/>
        <v>0</v>
      </c>
    </row>
    <row r="292" spans="1:10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0">
        <f t="shared" ca="1" si="6"/>
        <v>11</v>
      </c>
      <c r="G292" s="229" t="s">
        <v>349</v>
      </c>
      <c r="H292" s="312"/>
      <c r="I292" s="245"/>
      <c r="J292" s="310">
        <f t="shared" si="7"/>
        <v>0</v>
      </c>
    </row>
    <row r="293" spans="1:10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0">
        <f t="shared" ca="1" si="6"/>
        <v>15</v>
      </c>
      <c r="G293" s="229" t="s">
        <v>323</v>
      </c>
      <c r="H293" s="312"/>
      <c r="I293" s="245"/>
      <c r="J293" s="310">
        <f t="shared" si="7"/>
        <v>0</v>
      </c>
    </row>
    <row r="294" spans="1:10" x14ac:dyDescent="0.25">
      <c r="A294" s="22">
        <v>17</v>
      </c>
      <c r="B294" s="23" t="s">
        <v>428</v>
      </c>
      <c r="C294" s="238">
        <v>2003</v>
      </c>
      <c r="D294" s="238" t="s">
        <v>398</v>
      </c>
      <c r="E294" s="43" t="str">
        <f t="shared" ca="1" si="5"/>
        <v>Žcm</v>
      </c>
      <c r="F294" s="240">
        <f t="shared" ca="1" si="6"/>
        <v>11</v>
      </c>
      <c r="G294" s="12" t="s">
        <v>323</v>
      </c>
      <c r="H294" s="312"/>
      <c r="I294" s="245"/>
      <c r="J294" s="310">
        <f t="shared" si="7"/>
        <v>0</v>
      </c>
    </row>
    <row r="295" spans="1:10" x14ac:dyDescent="0.25">
      <c r="A295" s="22">
        <v>18</v>
      </c>
      <c r="B295" s="23" t="s">
        <v>422</v>
      </c>
      <c r="C295" s="238">
        <v>2007</v>
      </c>
      <c r="D295" s="238" t="s">
        <v>398</v>
      </c>
      <c r="E295" s="43" t="str">
        <f t="shared" ca="1" si="5"/>
        <v>Žcm</v>
      </c>
      <c r="F295" s="240">
        <f t="shared" ca="1" si="6"/>
        <v>7</v>
      </c>
      <c r="G295" s="12" t="s">
        <v>323</v>
      </c>
      <c r="H295" s="312"/>
      <c r="I295" s="245"/>
      <c r="J295" s="310">
        <f t="shared" si="7"/>
        <v>0</v>
      </c>
    </row>
    <row r="296" spans="1:10" x14ac:dyDescent="0.25">
      <c r="A296" s="22">
        <v>19</v>
      </c>
      <c r="B296" s="23" t="s">
        <v>214</v>
      </c>
      <c r="C296" s="238">
        <v>2003</v>
      </c>
      <c r="D296" s="238" t="s">
        <v>398</v>
      </c>
      <c r="E296" s="43" t="str">
        <f t="shared" ca="1" si="5"/>
        <v>Žcm</v>
      </c>
      <c r="F296" s="240">
        <f t="shared" ca="1" si="6"/>
        <v>11</v>
      </c>
      <c r="G296" s="12" t="s">
        <v>343</v>
      </c>
      <c r="H296" s="312"/>
      <c r="I296" s="245"/>
      <c r="J296" s="310">
        <f t="shared" si="7"/>
        <v>0</v>
      </c>
    </row>
    <row r="297" spans="1:10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0">
        <f t="shared" ca="1" si="6"/>
        <v>11</v>
      </c>
      <c r="G297" s="229" t="s">
        <v>349</v>
      </c>
      <c r="H297" s="312"/>
      <c r="I297" s="245"/>
      <c r="J297" s="310">
        <f t="shared" si="7"/>
        <v>0</v>
      </c>
    </row>
    <row r="298" spans="1:10" x14ac:dyDescent="0.25">
      <c r="A298" s="22">
        <v>21</v>
      </c>
      <c r="B298" s="23" t="s">
        <v>119</v>
      </c>
      <c r="C298" s="238">
        <v>2006</v>
      </c>
      <c r="D298" s="238" t="s">
        <v>398</v>
      </c>
      <c r="E298" s="43" t="str">
        <f t="shared" ca="1" si="5"/>
        <v>Žcm</v>
      </c>
      <c r="F298" s="240">
        <f t="shared" ca="1" si="6"/>
        <v>8</v>
      </c>
      <c r="G298" s="12" t="s">
        <v>321</v>
      </c>
      <c r="H298" s="312"/>
      <c r="I298" s="245"/>
      <c r="J298" s="310">
        <f t="shared" si="7"/>
        <v>0</v>
      </c>
    </row>
    <row r="299" spans="1:10" x14ac:dyDescent="0.25">
      <c r="A299" s="22">
        <v>22</v>
      </c>
      <c r="B299" s="23" t="s">
        <v>219</v>
      </c>
      <c r="C299" s="238">
        <v>2000</v>
      </c>
      <c r="D299" s="238" t="s">
        <v>398</v>
      </c>
      <c r="E299" s="43" t="str">
        <f t="shared" ca="1" si="5"/>
        <v>Žci</v>
      </c>
      <c r="F299" s="240">
        <f t="shared" ca="1" si="6"/>
        <v>14</v>
      </c>
      <c r="G299" s="12" t="s">
        <v>372</v>
      </c>
      <c r="H299" s="312"/>
      <c r="I299" s="245"/>
      <c r="J299" s="310">
        <f t="shared" si="7"/>
        <v>0</v>
      </c>
    </row>
    <row r="300" spans="1:10" x14ac:dyDescent="0.25">
      <c r="A300" s="22">
        <v>23</v>
      </c>
      <c r="B300" s="23" t="s">
        <v>429</v>
      </c>
      <c r="C300" s="238">
        <v>2002</v>
      </c>
      <c r="D300" s="238" t="s">
        <v>398</v>
      </c>
      <c r="E300" s="43" t="str">
        <f t="shared" ca="1" si="5"/>
        <v>Žcm</v>
      </c>
      <c r="F300" s="240">
        <f t="shared" ca="1" si="6"/>
        <v>12</v>
      </c>
      <c r="G300" s="12" t="s">
        <v>372</v>
      </c>
      <c r="H300" s="312"/>
      <c r="I300" s="245"/>
      <c r="J300" s="310">
        <f t="shared" si="7"/>
        <v>0</v>
      </c>
    </row>
    <row r="301" spans="1:10" x14ac:dyDescent="0.25">
      <c r="A301" s="22">
        <v>24</v>
      </c>
      <c r="B301" s="23" t="s">
        <v>418</v>
      </c>
      <c r="C301" s="238">
        <v>2001</v>
      </c>
      <c r="D301" s="238" t="s">
        <v>398</v>
      </c>
      <c r="E301" s="43" t="str">
        <f t="shared" ca="1" si="5"/>
        <v>Žcm</v>
      </c>
      <c r="F301" s="240">
        <f t="shared" ca="1" si="6"/>
        <v>13</v>
      </c>
      <c r="G301" s="12" t="s">
        <v>343</v>
      </c>
      <c r="H301" s="312"/>
      <c r="I301" s="245"/>
      <c r="J301" s="310">
        <f t="shared" si="7"/>
        <v>0</v>
      </c>
    </row>
    <row r="302" spans="1:10" x14ac:dyDescent="0.25">
      <c r="A302" s="22">
        <v>25</v>
      </c>
      <c r="B302" s="23" t="s">
        <v>407</v>
      </c>
      <c r="C302" s="238">
        <v>2001</v>
      </c>
      <c r="D302" s="238" t="s">
        <v>398</v>
      </c>
      <c r="E302" s="43" t="str">
        <f t="shared" ca="1" si="5"/>
        <v>Žcm</v>
      </c>
      <c r="F302" s="240">
        <f t="shared" ca="1" si="6"/>
        <v>13</v>
      </c>
      <c r="G302" s="12" t="s">
        <v>349</v>
      </c>
      <c r="H302" s="312"/>
      <c r="I302" s="245"/>
      <c r="J302" s="310">
        <f t="shared" si="7"/>
        <v>0</v>
      </c>
    </row>
    <row r="303" spans="1:10" x14ac:dyDescent="0.25">
      <c r="A303" s="22">
        <v>26</v>
      </c>
      <c r="B303" s="23" t="s">
        <v>415</v>
      </c>
      <c r="C303" s="238">
        <v>2002</v>
      </c>
      <c r="D303" s="238" t="s">
        <v>398</v>
      </c>
      <c r="E303" s="43" t="str">
        <f t="shared" ca="1" si="5"/>
        <v>Žcm</v>
      </c>
      <c r="F303" s="240">
        <f t="shared" ca="1" si="6"/>
        <v>12</v>
      </c>
      <c r="G303" s="12" t="s">
        <v>349</v>
      </c>
      <c r="H303" s="312"/>
      <c r="I303" s="245"/>
      <c r="J303" s="310">
        <f t="shared" si="7"/>
        <v>0</v>
      </c>
    </row>
    <row r="304" spans="1:10" x14ac:dyDescent="0.25">
      <c r="A304" s="22">
        <v>27</v>
      </c>
      <c r="B304" s="224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0">
        <f t="shared" ca="1" si="6"/>
        <v>15</v>
      </c>
      <c r="G304" s="227" t="s">
        <v>349</v>
      </c>
      <c r="H304" s="312"/>
      <c r="I304" s="245"/>
      <c r="J304" s="310">
        <f t="shared" si="7"/>
        <v>0</v>
      </c>
    </row>
    <row r="305" spans="1:10" x14ac:dyDescent="0.25">
      <c r="A305" s="22">
        <v>28</v>
      </c>
      <c r="B305" s="23" t="s">
        <v>430</v>
      </c>
      <c r="C305" s="238">
        <v>2002</v>
      </c>
      <c r="D305" s="238" t="s">
        <v>398</v>
      </c>
      <c r="E305" s="43" t="str">
        <f t="shared" ca="1" si="5"/>
        <v>Žcm</v>
      </c>
      <c r="F305" s="240">
        <f t="shared" ca="1" si="6"/>
        <v>12</v>
      </c>
      <c r="G305" s="12" t="s">
        <v>360</v>
      </c>
      <c r="H305" s="312"/>
      <c r="I305" s="245"/>
      <c r="J305" s="310">
        <f t="shared" si="7"/>
        <v>0</v>
      </c>
    </row>
    <row r="306" spans="1:10" x14ac:dyDescent="0.25">
      <c r="A306" s="22">
        <v>29</v>
      </c>
      <c r="B306" s="23" t="s">
        <v>431</v>
      </c>
      <c r="C306" s="238">
        <v>2003</v>
      </c>
      <c r="D306" s="238" t="s">
        <v>399</v>
      </c>
      <c r="E306" s="43" t="str">
        <f t="shared" ca="1" si="5"/>
        <v>Žkm</v>
      </c>
      <c r="F306" s="240">
        <f t="shared" ca="1" si="6"/>
        <v>11</v>
      </c>
      <c r="G306" s="12" t="s">
        <v>323</v>
      </c>
      <c r="H306" s="312"/>
      <c r="I306" s="245"/>
      <c r="J306" s="310">
        <f t="shared" si="7"/>
        <v>0</v>
      </c>
    </row>
    <row r="307" spans="1:10" x14ac:dyDescent="0.25">
      <c r="A307" s="22">
        <v>30</v>
      </c>
      <c r="B307" s="23" t="s">
        <v>236</v>
      </c>
      <c r="C307" s="238">
        <v>1999</v>
      </c>
      <c r="D307" s="238" t="s">
        <v>399</v>
      </c>
      <c r="E307" s="43" t="str">
        <f t="shared" ca="1" si="5"/>
        <v>Žky</v>
      </c>
      <c r="F307" s="240">
        <f t="shared" ca="1" si="6"/>
        <v>15</v>
      </c>
      <c r="G307" s="12" t="s">
        <v>59</v>
      </c>
      <c r="H307" s="312"/>
      <c r="I307" s="245"/>
      <c r="J307" s="310">
        <f t="shared" si="7"/>
        <v>0</v>
      </c>
    </row>
    <row r="308" spans="1:10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0">
        <f t="shared" ca="1" si="6"/>
        <v>15</v>
      </c>
      <c r="G308" s="227" t="s">
        <v>323</v>
      </c>
      <c r="H308" s="312"/>
      <c r="I308" s="245"/>
      <c r="J308" s="310">
        <f t="shared" si="7"/>
        <v>0</v>
      </c>
    </row>
    <row r="309" spans="1:10" x14ac:dyDescent="0.25">
      <c r="A309" s="22">
        <v>32</v>
      </c>
      <c r="B309" s="23" t="s">
        <v>134</v>
      </c>
      <c r="C309" s="238">
        <v>2000</v>
      </c>
      <c r="D309" s="238" t="s">
        <v>399</v>
      </c>
      <c r="E309" s="43" t="str">
        <f t="shared" ca="1" si="5"/>
        <v>Žky</v>
      </c>
      <c r="F309" s="240">
        <f t="shared" ca="1" si="6"/>
        <v>14</v>
      </c>
      <c r="G309" s="12" t="s">
        <v>343</v>
      </c>
      <c r="H309" s="312"/>
      <c r="I309" s="245"/>
      <c r="J309" s="310">
        <f t="shared" si="7"/>
        <v>0</v>
      </c>
    </row>
    <row r="310" spans="1:10" x14ac:dyDescent="0.25">
      <c r="A310" s="22">
        <v>33</v>
      </c>
      <c r="B310" s="23" t="s">
        <v>410</v>
      </c>
      <c r="C310" s="238">
        <v>2001</v>
      </c>
      <c r="D310" s="238" t="s">
        <v>399</v>
      </c>
      <c r="E310" s="43" t="str">
        <f t="shared" ca="1" si="5"/>
        <v>Žkm</v>
      </c>
      <c r="F310" s="240">
        <f t="shared" ca="1" si="6"/>
        <v>13</v>
      </c>
      <c r="G310" s="12" t="s">
        <v>343</v>
      </c>
      <c r="H310" s="312"/>
      <c r="I310" s="245"/>
      <c r="J310" s="310">
        <f t="shared" si="7"/>
        <v>0</v>
      </c>
    </row>
    <row r="311" spans="1:10" x14ac:dyDescent="0.25">
      <c r="A311" s="22">
        <v>34</v>
      </c>
      <c r="B311" s="23" t="s">
        <v>432</v>
      </c>
      <c r="C311" s="238">
        <v>2004</v>
      </c>
      <c r="D311" s="238" t="s">
        <v>398</v>
      </c>
      <c r="E311" s="43" t="str">
        <f t="shared" ca="1" si="5"/>
        <v>Žcm</v>
      </c>
      <c r="F311" s="240">
        <f t="shared" ca="1" si="6"/>
        <v>10</v>
      </c>
      <c r="G311" s="12" t="s">
        <v>353</v>
      </c>
      <c r="H311" s="312"/>
      <c r="I311" s="245"/>
      <c r="J311" s="310">
        <f t="shared" si="7"/>
        <v>0</v>
      </c>
    </row>
    <row r="312" spans="1:10" x14ac:dyDescent="0.25">
      <c r="A312" s="22">
        <v>35</v>
      </c>
      <c r="B312" s="23" t="s">
        <v>413</v>
      </c>
      <c r="C312" s="238">
        <v>2001</v>
      </c>
      <c r="D312" s="238" t="s">
        <v>398</v>
      </c>
      <c r="E312" s="43" t="str">
        <f t="shared" ca="1" si="5"/>
        <v>Žcm</v>
      </c>
      <c r="F312" s="240">
        <f t="shared" ca="1" si="6"/>
        <v>13</v>
      </c>
      <c r="G312" s="12" t="s">
        <v>334</v>
      </c>
      <c r="H312" s="312"/>
      <c r="I312" s="245"/>
      <c r="J312" s="310">
        <f t="shared" si="7"/>
        <v>0</v>
      </c>
    </row>
    <row r="313" spans="1:10" x14ac:dyDescent="0.25">
      <c r="A313" s="22">
        <v>36</v>
      </c>
      <c r="B313" s="23" t="s">
        <v>135</v>
      </c>
      <c r="C313" s="238">
        <v>1999</v>
      </c>
      <c r="D313" s="238" t="s">
        <v>398</v>
      </c>
      <c r="E313" s="43" t="str">
        <f t="shared" ca="1" si="5"/>
        <v>Žci</v>
      </c>
      <c r="F313" s="240">
        <f t="shared" ca="1" si="6"/>
        <v>15</v>
      </c>
      <c r="G313" s="12" t="s">
        <v>334</v>
      </c>
      <c r="H313" s="312"/>
      <c r="I313" s="245"/>
      <c r="J313" s="310">
        <f t="shared" si="7"/>
        <v>0</v>
      </c>
    </row>
    <row r="314" spans="1:10" x14ac:dyDescent="0.25">
      <c r="A314" s="22">
        <v>37</v>
      </c>
      <c r="B314" s="23" t="s">
        <v>433</v>
      </c>
      <c r="C314" s="238">
        <v>2001</v>
      </c>
      <c r="D314" s="238" t="s">
        <v>399</v>
      </c>
      <c r="E314" s="43" t="str">
        <f t="shared" ca="1" si="5"/>
        <v>Žkm</v>
      </c>
      <c r="F314" s="240">
        <f t="shared" ca="1" si="6"/>
        <v>13</v>
      </c>
      <c r="G314" s="12" t="s">
        <v>323</v>
      </c>
      <c r="H314" s="312"/>
      <c r="I314" s="245"/>
      <c r="J314" s="310">
        <f t="shared" si="7"/>
        <v>0</v>
      </c>
    </row>
    <row r="315" spans="1:10" x14ac:dyDescent="0.25">
      <c r="A315" s="22">
        <v>38</v>
      </c>
      <c r="B315" s="23" t="s">
        <v>411</v>
      </c>
      <c r="C315" s="238">
        <v>2004</v>
      </c>
      <c r="D315" s="238" t="s">
        <v>398</v>
      </c>
      <c r="E315" s="43" t="str">
        <f t="shared" ca="1" si="5"/>
        <v>Žcm</v>
      </c>
      <c r="F315" s="240">
        <f t="shared" ca="1" si="6"/>
        <v>10</v>
      </c>
      <c r="G315" s="12" t="s">
        <v>339</v>
      </c>
      <c r="H315" s="312"/>
      <c r="I315" s="245"/>
      <c r="J315" s="310">
        <f t="shared" si="7"/>
        <v>0</v>
      </c>
    </row>
    <row r="316" spans="1:10" x14ac:dyDescent="0.25">
      <c r="A316" s="22">
        <v>39</v>
      </c>
      <c r="B316" s="247" t="s">
        <v>255</v>
      </c>
      <c r="C316" s="248">
        <v>1999</v>
      </c>
      <c r="D316" s="248" t="s">
        <v>398</v>
      </c>
      <c r="E316" s="43" t="str">
        <f t="shared" ca="1" si="5"/>
        <v>Žci</v>
      </c>
      <c r="F316" s="240">
        <f t="shared" ca="1" si="6"/>
        <v>15</v>
      </c>
      <c r="G316" s="249" t="s">
        <v>323</v>
      </c>
      <c r="H316" s="312"/>
      <c r="I316" s="245"/>
      <c r="J316" s="310">
        <f t="shared" si="7"/>
        <v>0</v>
      </c>
    </row>
    <row r="317" spans="1:10" x14ac:dyDescent="0.25">
      <c r="A317" s="22">
        <v>40</v>
      </c>
      <c r="B317" s="23" t="s">
        <v>424</v>
      </c>
      <c r="C317" s="238">
        <v>2003</v>
      </c>
      <c r="D317" s="238" t="s">
        <v>398</v>
      </c>
      <c r="E317" s="43" t="str">
        <f t="shared" ca="1" si="5"/>
        <v>Žcm</v>
      </c>
      <c r="F317" s="240">
        <f t="shared" ca="1" si="6"/>
        <v>11</v>
      </c>
      <c r="G317" s="12" t="s">
        <v>334</v>
      </c>
      <c r="H317" s="312"/>
      <c r="I317" s="245"/>
      <c r="J317" s="310">
        <f t="shared" si="7"/>
        <v>0</v>
      </c>
    </row>
    <row r="318" spans="1:10" x14ac:dyDescent="0.25">
      <c r="A318" s="22">
        <v>41</v>
      </c>
      <c r="B318" s="23" t="s">
        <v>434</v>
      </c>
      <c r="C318" s="238">
        <v>2005</v>
      </c>
      <c r="D318" s="238" t="s">
        <v>399</v>
      </c>
      <c r="E318" s="43" t="str">
        <f t="shared" ca="1" si="5"/>
        <v>Žkm</v>
      </c>
      <c r="F318" s="240">
        <f t="shared" ca="1" si="6"/>
        <v>9</v>
      </c>
      <c r="G318" s="12" t="s">
        <v>435</v>
      </c>
      <c r="H318" s="312"/>
      <c r="I318" s="245"/>
      <c r="J318" s="310">
        <f t="shared" si="7"/>
        <v>0</v>
      </c>
    </row>
    <row r="319" spans="1:10" x14ac:dyDescent="0.25">
      <c r="A319" s="22">
        <v>42</v>
      </c>
      <c r="B319" s="247" t="s">
        <v>263</v>
      </c>
      <c r="C319" s="248">
        <v>1999</v>
      </c>
      <c r="D319" s="248" t="s">
        <v>398</v>
      </c>
      <c r="E319" s="43" t="str">
        <f t="shared" ca="1" si="5"/>
        <v>Žci</v>
      </c>
      <c r="F319" s="240">
        <f t="shared" ca="1" si="6"/>
        <v>15</v>
      </c>
      <c r="G319" s="249" t="s">
        <v>323</v>
      </c>
      <c r="H319" s="312"/>
      <c r="I319" s="245"/>
      <c r="J319" s="310">
        <f t="shared" si="7"/>
        <v>0</v>
      </c>
    </row>
    <row r="320" spans="1:10" x14ac:dyDescent="0.25">
      <c r="A320" s="22">
        <v>43</v>
      </c>
      <c r="B320" s="23" t="s">
        <v>436</v>
      </c>
      <c r="C320" s="238">
        <v>2004</v>
      </c>
      <c r="D320" s="238" t="s">
        <v>398</v>
      </c>
      <c r="E320" s="43" t="str">
        <f t="shared" ca="1" si="5"/>
        <v>Žcm</v>
      </c>
      <c r="F320" s="240">
        <f t="shared" ca="1" si="6"/>
        <v>10</v>
      </c>
      <c r="G320" s="12" t="s">
        <v>323</v>
      </c>
      <c r="H320" s="312"/>
      <c r="I320" s="245"/>
      <c r="J320" s="310">
        <f t="shared" si="7"/>
        <v>0</v>
      </c>
    </row>
    <row r="321" spans="1:10" x14ac:dyDescent="0.25">
      <c r="A321" s="22">
        <v>44</v>
      </c>
      <c r="B321" s="247" t="s">
        <v>267</v>
      </c>
      <c r="C321" s="248">
        <v>2000</v>
      </c>
      <c r="D321" s="248" t="s">
        <v>398</v>
      </c>
      <c r="E321" s="43" t="str">
        <f t="shared" ca="1" si="5"/>
        <v>Žci</v>
      </c>
      <c r="F321" s="240">
        <f t="shared" ca="1" si="6"/>
        <v>14</v>
      </c>
      <c r="G321" s="249" t="s">
        <v>372</v>
      </c>
      <c r="H321" s="312"/>
      <c r="I321" s="245"/>
      <c r="J321" s="310">
        <f t="shared" si="7"/>
        <v>0</v>
      </c>
    </row>
    <row r="322" spans="1:10" x14ac:dyDescent="0.25">
      <c r="A322" s="22">
        <v>45</v>
      </c>
      <c r="B322" s="23" t="s">
        <v>437</v>
      </c>
      <c r="C322" s="238">
        <v>2003</v>
      </c>
      <c r="D322" s="238" t="s">
        <v>399</v>
      </c>
      <c r="E322" s="43" t="str">
        <f t="shared" ca="1" si="5"/>
        <v>Žkm</v>
      </c>
      <c r="F322" s="240">
        <f t="shared" ca="1" si="6"/>
        <v>11</v>
      </c>
      <c r="G322" s="12" t="s">
        <v>319</v>
      </c>
      <c r="H322" s="312"/>
      <c r="I322" s="245"/>
      <c r="J322" s="310">
        <f t="shared" si="7"/>
        <v>0</v>
      </c>
    </row>
    <row r="323" spans="1:10" x14ac:dyDescent="0.25">
      <c r="A323" s="22">
        <v>46</v>
      </c>
      <c r="B323" s="23" t="s">
        <v>417</v>
      </c>
      <c r="C323" s="238">
        <v>2003</v>
      </c>
      <c r="D323" s="238" t="s">
        <v>398</v>
      </c>
      <c r="E323" s="43" t="str">
        <f t="shared" ca="1" si="5"/>
        <v>Žcm</v>
      </c>
      <c r="F323" s="240">
        <f t="shared" ca="1" si="6"/>
        <v>11</v>
      </c>
      <c r="G323" s="12" t="s">
        <v>343</v>
      </c>
      <c r="H323" s="312"/>
      <c r="I323" s="245"/>
      <c r="J323" s="310">
        <f t="shared" si="7"/>
        <v>0</v>
      </c>
    </row>
    <row r="324" spans="1:10" x14ac:dyDescent="0.25">
      <c r="A324" s="22">
        <v>47</v>
      </c>
      <c r="B324" s="247" t="s">
        <v>423</v>
      </c>
      <c r="C324" s="248">
        <v>2005</v>
      </c>
      <c r="D324" s="248" t="s">
        <v>398</v>
      </c>
      <c r="E324" s="43" t="str">
        <f t="shared" ca="1" si="5"/>
        <v>Žcm</v>
      </c>
      <c r="F324" s="240">
        <f t="shared" ca="1" si="6"/>
        <v>9</v>
      </c>
      <c r="G324" s="249" t="s">
        <v>334</v>
      </c>
      <c r="H324" s="312"/>
      <c r="I324" s="245"/>
      <c r="J324" s="310">
        <f t="shared" si="7"/>
        <v>0</v>
      </c>
    </row>
    <row r="325" spans="1:10" x14ac:dyDescent="0.25">
      <c r="A325" s="22">
        <v>48</v>
      </c>
      <c r="B325" s="223" t="s">
        <v>403</v>
      </c>
      <c r="C325" s="234">
        <v>2001</v>
      </c>
      <c r="D325" s="250" t="s">
        <v>399</v>
      </c>
      <c r="E325" s="43" t="str">
        <f t="shared" ca="1" si="5"/>
        <v>Žkm</v>
      </c>
      <c r="F325" s="240">
        <f t="shared" ca="1" si="6"/>
        <v>13</v>
      </c>
      <c r="G325" s="225" t="s">
        <v>323</v>
      </c>
      <c r="H325" s="312"/>
      <c r="I325" s="245"/>
      <c r="J325" s="310">
        <f t="shared" si="7"/>
        <v>0</v>
      </c>
    </row>
    <row r="326" spans="1:10" x14ac:dyDescent="0.25">
      <c r="A326" s="22">
        <v>49</v>
      </c>
      <c r="B326" s="223" t="s">
        <v>438</v>
      </c>
      <c r="C326" s="234">
        <v>2001</v>
      </c>
      <c r="D326" s="250" t="s">
        <v>399</v>
      </c>
      <c r="E326" s="43" t="str">
        <f t="shared" ca="1" si="5"/>
        <v>Žkm</v>
      </c>
      <c r="F326" s="240">
        <f t="shared" ca="1" si="6"/>
        <v>13</v>
      </c>
      <c r="G326" s="225" t="s">
        <v>323</v>
      </c>
      <c r="H326" s="312"/>
      <c r="I326" s="245"/>
      <c r="J326" s="310">
        <f t="shared" si="7"/>
        <v>0</v>
      </c>
    </row>
    <row r="327" spans="1:10" x14ac:dyDescent="0.25">
      <c r="A327" s="22">
        <v>50</v>
      </c>
      <c r="B327" s="223" t="s">
        <v>408</v>
      </c>
      <c r="C327" s="234">
        <v>2004</v>
      </c>
      <c r="D327" s="250" t="s">
        <v>398</v>
      </c>
      <c r="E327" s="43" t="str">
        <f t="shared" ca="1" si="5"/>
        <v>Žcm</v>
      </c>
      <c r="F327" s="240">
        <f t="shared" ca="1" si="6"/>
        <v>10</v>
      </c>
      <c r="G327" s="225" t="s">
        <v>409</v>
      </c>
      <c r="H327" s="312"/>
      <c r="I327" s="245"/>
      <c r="J327" s="310">
        <f t="shared" si="7"/>
        <v>0</v>
      </c>
    </row>
    <row r="328" spans="1:10" x14ac:dyDescent="0.25">
      <c r="A328" s="22">
        <v>51</v>
      </c>
      <c r="B328" s="223" t="s">
        <v>286</v>
      </c>
      <c r="C328" s="234">
        <v>2000</v>
      </c>
      <c r="D328" s="250" t="s">
        <v>398</v>
      </c>
      <c r="E328" s="43" t="str">
        <f t="shared" ca="1" si="5"/>
        <v>Žci</v>
      </c>
      <c r="F328" s="240">
        <f t="shared" ca="1" si="6"/>
        <v>14</v>
      </c>
      <c r="G328" s="225" t="s">
        <v>334</v>
      </c>
      <c r="H328" s="312"/>
      <c r="I328" s="245"/>
      <c r="J328" s="310">
        <f t="shared" si="7"/>
        <v>0</v>
      </c>
    </row>
    <row r="329" spans="1:10" x14ac:dyDescent="0.25">
      <c r="A329" s="22">
        <v>52</v>
      </c>
      <c r="B329" s="223" t="s">
        <v>287</v>
      </c>
      <c r="C329" s="234">
        <v>2000</v>
      </c>
      <c r="D329" s="250" t="s">
        <v>398</v>
      </c>
      <c r="E329" s="43" t="str">
        <f t="shared" ca="1" si="5"/>
        <v>Žci</v>
      </c>
      <c r="F329" s="240">
        <f t="shared" ca="1" si="6"/>
        <v>14</v>
      </c>
      <c r="G329" s="225" t="s">
        <v>334</v>
      </c>
      <c r="H329" s="312"/>
      <c r="I329" s="245"/>
      <c r="J329" s="310">
        <f t="shared" si="7"/>
        <v>0</v>
      </c>
    </row>
    <row r="330" spans="1:10" x14ac:dyDescent="0.25">
      <c r="A330" s="22">
        <v>53</v>
      </c>
      <c r="B330" s="247" t="s">
        <v>439</v>
      </c>
      <c r="C330" s="248">
        <v>2006</v>
      </c>
      <c r="D330" s="248" t="s">
        <v>398</v>
      </c>
      <c r="E330" s="43" t="str">
        <f t="shared" ca="1" si="5"/>
        <v>Žcm</v>
      </c>
      <c r="F330" s="240">
        <f t="shared" ca="1" si="6"/>
        <v>8</v>
      </c>
      <c r="G330" s="249" t="s">
        <v>343</v>
      </c>
      <c r="H330" s="312"/>
      <c r="I330" s="245"/>
      <c r="J330" s="310">
        <f t="shared" si="7"/>
        <v>0</v>
      </c>
    </row>
    <row r="331" spans="1:10" x14ac:dyDescent="0.25">
      <c r="A331" s="22">
        <v>54</v>
      </c>
      <c r="B331" s="23" t="s">
        <v>440</v>
      </c>
      <c r="C331" s="238">
        <v>2001</v>
      </c>
      <c r="D331" s="238" t="s">
        <v>399</v>
      </c>
      <c r="E331" s="43" t="str">
        <f t="shared" ca="1" si="5"/>
        <v>Žkm</v>
      </c>
      <c r="F331" s="240">
        <f t="shared" ca="1" si="6"/>
        <v>13</v>
      </c>
      <c r="G331" s="12" t="s">
        <v>343</v>
      </c>
      <c r="H331" s="312"/>
      <c r="I331" s="245"/>
      <c r="J331" s="310">
        <f t="shared" si="7"/>
        <v>0</v>
      </c>
    </row>
    <row r="332" spans="1:10" x14ac:dyDescent="0.25">
      <c r="A332" s="22">
        <v>55</v>
      </c>
      <c r="B332" s="1" t="s">
        <v>114</v>
      </c>
      <c r="C332" s="239">
        <v>1999</v>
      </c>
      <c r="D332" s="239" t="s">
        <v>398</v>
      </c>
      <c r="E332" s="43" t="str">
        <f t="shared" ca="1" si="5"/>
        <v>Žci</v>
      </c>
      <c r="F332" s="240">
        <f t="shared" ca="1" si="6"/>
        <v>15</v>
      </c>
      <c r="G332" s="228" t="s">
        <v>321</v>
      </c>
      <c r="H332" s="312"/>
      <c r="I332" s="245"/>
      <c r="J332" s="310">
        <f t="shared" si="7"/>
        <v>0</v>
      </c>
    </row>
    <row r="333" spans="1:10" x14ac:dyDescent="0.25">
      <c r="A333" s="22">
        <v>56</v>
      </c>
      <c r="B333" s="23" t="s">
        <v>304</v>
      </c>
      <c r="C333" s="238">
        <v>2000</v>
      </c>
      <c r="D333" s="238" t="s">
        <v>398</v>
      </c>
      <c r="E333" s="43" t="str">
        <f t="shared" ca="1" si="5"/>
        <v>Žci</v>
      </c>
      <c r="F333" s="240">
        <f t="shared" ca="1" si="6"/>
        <v>14</v>
      </c>
      <c r="G333" s="12" t="s">
        <v>323</v>
      </c>
      <c r="H333" s="312"/>
      <c r="I333" s="245"/>
      <c r="J333" s="310">
        <f t="shared" si="7"/>
        <v>0</v>
      </c>
    </row>
    <row r="334" spans="1:10" x14ac:dyDescent="0.25">
      <c r="A334" s="22">
        <v>57</v>
      </c>
      <c r="B334" s="23" t="s">
        <v>419</v>
      </c>
      <c r="C334" s="238">
        <v>2003</v>
      </c>
      <c r="D334" s="238" t="s">
        <v>398</v>
      </c>
      <c r="E334" s="43" t="str">
        <f t="shared" ca="1" si="5"/>
        <v>Žcm</v>
      </c>
      <c r="F334" s="240">
        <f t="shared" ca="1" si="6"/>
        <v>11</v>
      </c>
      <c r="G334" s="12" t="s">
        <v>343</v>
      </c>
      <c r="H334" s="312"/>
      <c r="I334" s="245"/>
      <c r="J334" s="310">
        <f t="shared" si="7"/>
        <v>0</v>
      </c>
    </row>
    <row r="335" spans="1:10" x14ac:dyDescent="0.25">
      <c r="A335" s="22">
        <v>58</v>
      </c>
      <c r="B335" s="23" t="s">
        <v>421</v>
      </c>
      <c r="C335" s="238">
        <v>2003</v>
      </c>
      <c r="D335" s="238" t="s">
        <v>398</v>
      </c>
      <c r="E335" s="43" t="str">
        <f t="shared" ca="1" si="5"/>
        <v>Žcm</v>
      </c>
      <c r="F335" s="240">
        <f t="shared" ca="1" si="6"/>
        <v>11</v>
      </c>
      <c r="G335" s="12" t="s">
        <v>343</v>
      </c>
      <c r="H335" s="312"/>
      <c r="I335" s="245"/>
      <c r="J335" s="310">
        <f t="shared" si="7"/>
        <v>0</v>
      </c>
    </row>
    <row r="336" spans="1:10" x14ac:dyDescent="0.25">
      <c r="A336" s="22">
        <v>59</v>
      </c>
      <c r="B336" s="23" t="s">
        <v>420</v>
      </c>
      <c r="C336" s="238">
        <v>2002</v>
      </c>
      <c r="D336" s="238" t="s">
        <v>398</v>
      </c>
      <c r="E336" s="43" t="str">
        <f t="shared" ca="1" si="5"/>
        <v>Žcm</v>
      </c>
      <c r="F336" s="240">
        <f t="shared" ca="1" si="6"/>
        <v>12</v>
      </c>
      <c r="G336" s="12" t="s">
        <v>343</v>
      </c>
      <c r="H336" s="312"/>
      <c r="I336" s="245"/>
      <c r="J336" s="310">
        <f t="shared" si="7"/>
        <v>0</v>
      </c>
    </row>
    <row r="337" spans="1:10" x14ac:dyDescent="0.25">
      <c r="A337" s="22">
        <v>60</v>
      </c>
      <c r="B337" s="1" t="s">
        <v>94</v>
      </c>
      <c r="C337" s="239">
        <v>2000</v>
      </c>
      <c r="D337" s="239" t="s">
        <v>398</v>
      </c>
      <c r="E337" s="43" t="str">
        <f t="shared" ca="1" si="5"/>
        <v>Žci</v>
      </c>
      <c r="F337" s="240">
        <f t="shared" ca="1" si="6"/>
        <v>14</v>
      </c>
      <c r="G337" s="228" t="s">
        <v>323</v>
      </c>
      <c r="H337" s="312"/>
      <c r="I337" s="245"/>
      <c r="J337" s="310">
        <f t="shared" si="7"/>
        <v>0</v>
      </c>
    </row>
    <row r="338" spans="1:10" x14ac:dyDescent="0.25">
      <c r="A338" s="22">
        <v>61</v>
      </c>
      <c r="B338" s="23" t="s">
        <v>412</v>
      </c>
      <c r="C338" s="238">
        <v>2003</v>
      </c>
      <c r="D338" s="238" t="s">
        <v>398</v>
      </c>
      <c r="E338" s="43" t="str">
        <f t="shared" ca="1" si="5"/>
        <v>Žcm</v>
      </c>
      <c r="F338" s="240">
        <f t="shared" ca="1" si="6"/>
        <v>11</v>
      </c>
      <c r="G338" s="12" t="s">
        <v>323</v>
      </c>
      <c r="H338" s="312"/>
      <c r="I338" s="245"/>
      <c r="J338" s="310">
        <f t="shared" si="7"/>
        <v>0</v>
      </c>
    </row>
    <row r="339" spans="1:10" x14ac:dyDescent="0.25">
      <c r="A339" s="22">
        <v>62</v>
      </c>
      <c r="B339" s="23" t="s">
        <v>130</v>
      </c>
      <c r="C339" s="238">
        <v>2000</v>
      </c>
      <c r="D339" s="238" t="s">
        <v>398</v>
      </c>
      <c r="E339" s="4" t="str">
        <f t="shared" ca="1" si="5"/>
        <v>Žci</v>
      </c>
      <c r="F339" s="121">
        <f t="shared" ca="1" si="6"/>
        <v>14</v>
      </c>
      <c r="G339" s="12" t="s">
        <v>323</v>
      </c>
      <c r="H339" s="312"/>
      <c r="I339" s="245"/>
      <c r="J339" s="310">
        <f t="shared" si="7"/>
        <v>0</v>
      </c>
    </row>
    <row r="340" spans="1:10" x14ac:dyDescent="0.25">
      <c r="A340" s="22">
        <v>63</v>
      </c>
      <c r="B340" s="23" t="s">
        <v>76</v>
      </c>
      <c r="C340" s="238">
        <v>2003</v>
      </c>
      <c r="D340" s="238" t="s">
        <v>398</v>
      </c>
      <c r="E340" s="4" t="str">
        <f t="shared" ca="1" si="5"/>
        <v>Žcm</v>
      </c>
      <c r="F340" s="121">
        <f t="shared" ca="1" si="6"/>
        <v>11</v>
      </c>
      <c r="G340" s="12" t="s">
        <v>343</v>
      </c>
      <c r="H340" s="312"/>
      <c r="I340" s="245"/>
      <c r="J340" s="310">
        <f t="shared" si="7"/>
        <v>0</v>
      </c>
    </row>
    <row r="341" spans="1:10" x14ac:dyDescent="0.25">
      <c r="A341" s="22">
        <v>64</v>
      </c>
      <c r="B341" s="23" t="s">
        <v>416</v>
      </c>
      <c r="C341" s="238">
        <v>2002</v>
      </c>
      <c r="D341" s="238" t="s">
        <v>399</v>
      </c>
      <c r="E341" s="4" t="str">
        <f t="shared" ca="1" si="5"/>
        <v>Žkm</v>
      </c>
      <c r="F341" s="121">
        <f t="shared" ca="1" si="6"/>
        <v>12</v>
      </c>
      <c r="G341" s="12" t="s">
        <v>317</v>
      </c>
      <c r="H341" s="312"/>
      <c r="I341" s="245"/>
      <c r="J341" s="310">
        <f t="shared" si="7"/>
        <v>0</v>
      </c>
    </row>
    <row r="342" spans="1:10" x14ac:dyDescent="0.25">
      <c r="A342" s="22"/>
      <c r="B342" s="99"/>
      <c r="C342" s="101"/>
      <c r="D342" s="101"/>
      <c r="E342" s="4"/>
      <c r="F342" s="121"/>
      <c r="G342" s="229"/>
      <c r="H342" s="25"/>
      <c r="I342" s="52"/>
      <c r="J342" s="26"/>
    </row>
    <row r="343" spans="1:10" x14ac:dyDescent="0.25">
      <c r="A343" s="22"/>
      <c r="B343" s="99"/>
      <c r="C343" s="101"/>
      <c r="D343" s="101"/>
      <c r="E343" s="4"/>
      <c r="F343" s="121"/>
      <c r="G343" s="229"/>
      <c r="H343" s="25"/>
      <c r="I343" s="52"/>
      <c r="J343" s="26"/>
    </row>
    <row r="344" spans="1:10" x14ac:dyDescent="0.25">
      <c r="A344" s="22"/>
      <c r="B344" s="99"/>
      <c r="C344" s="101"/>
      <c r="D344" s="101"/>
      <c r="E344" s="4"/>
      <c r="F344" s="121"/>
      <c r="G344" s="229"/>
      <c r="H344" s="25"/>
      <c r="I344" s="52"/>
      <c r="J344" s="26"/>
    </row>
    <row r="345" spans="1:10" x14ac:dyDescent="0.25">
      <c r="A345" s="22"/>
      <c r="B345" s="99"/>
      <c r="C345" s="101"/>
      <c r="D345" s="101"/>
      <c r="E345" s="4"/>
      <c r="F345" s="121"/>
      <c r="G345" s="229"/>
      <c r="H345" s="25"/>
      <c r="I345" s="52"/>
      <c r="J345" s="26"/>
    </row>
    <row r="346" spans="1:10" x14ac:dyDescent="0.25">
      <c r="A346" s="22"/>
      <c r="B346" s="99"/>
      <c r="C346" s="101"/>
      <c r="D346" s="101"/>
      <c r="E346" s="4"/>
      <c r="F346" s="121"/>
      <c r="G346" s="229"/>
      <c r="H346" s="25"/>
      <c r="I346" s="52"/>
      <c r="J346" s="26"/>
    </row>
    <row r="347" spans="1:10" x14ac:dyDescent="0.25">
      <c r="A347" s="22"/>
      <c r="B347" s="23"/>
      <c r="C347" s="238"/>
      <c r="D347" s="238"/>
      <c r="E347" s="24"/>
      <c r="F347" s="238"/>
      <c r="G347" s="12"/>
      <c r="H347" s="25"/>
      <c r="I347" s="52"/>
      <c r="J347" s="26"/>
    </row>
    <row r="348" spans="1:10" x14ac:dyDescent="0.25">
      <c r="A348" s="22"/>
      <c r="B348" s="23"/>
      <c r="C348" s="238"/>
      <c r="D348" s="238"/>
      <c r="E348" s="24"/>
      <c r="F348" s="238"/>
      <c r="G348" s="12"/>
      <c r="H348" s="25"/>
      <c r="I348" s="52"/>
      <c r="J348" s="26"/>
    </row>
    <row r="349" spans="1:10" x14ac:dyDescent="0.25">
      <c r="A349" s="22"/>
      <c r="B349" s="313" t="s">
        <v>463</v>
      </c>
      <c r="C349" s="314"/>
      <c r="D349" s="238"/>
      <c r="E349" s="24"/>
      <c r="F349" s="238"/>
      <c r="G349" s="12"/>
      <c r="H349" s="25"/>
      <c r="I349" s="52"/>
      <c r="J349" s="26"/>
    </row>
    <row r="350" spans="1:10" x14ac:dyDescent="0.25">
      <c r="A350" s="22"/>
      <c r="B350" s="315" t="s">
        <v>441</v>
      </c>
      <c r="C350" s="314" t="s">
        <v>481</v>
      </c>
      <c r="D350" s="238"/>
      <c r="E350" s="24"/>
      <c r="F350" s="238"/>
      <c r="G350" s="12"/>
      <c r="H350" s="25"/>
      <c r="I350" s="52"/>
      <c r="J350" s="26"/>
    </row>
    <row r="351" spans="1:10" x14ac:dyDescent="0.25">
      <c r="A351" s="22"/>
      <c r="B351" s="315" t="s">
        <v>464</v>
      </c>
      <c r="C351" s="314" t="s">
        <v>467</v>
      </c>
      <c r="D351" s="238"/>
      <c r="E351" s="24"/>
      <c r="F351" s="238"/>
      <c r="G351" s="12"/>
      <c r="H351" s="25"/>
      <c r="I351" s="52"/>
      <c r="J351" s="26"/>
    </row>
    <row r="352" spans="1:10" x14ac:dyDescent="0.25">
      <c r="A352" s="22"/>
      <c r="B352" s="315" t="s">
        <v>0</v>
      </c>
      <c r="C352" s="314" t="s">
        <v>468</v>
      </c>
      <c r="D352" s="238"/>
      <c r="E352" s="24"/>
      <c r="F352" s="238"/>
      <c r="G352" s="12"/>
      <c r="H352" s="25"/>
      <c r="I352" s="52"/>
      <c r="J352" s="26"/>
    </row>
    <row r="353" spans="1:10" x14ac:dyDescent="0.25">
      <c r="A353" s="22"/>
      <c r="B353" s="315" t="s">
        <v>397</v>
      </c>
      <c r="C353" s="314" t="s">
        <v>482</v>
      </c>
      <c r="D353" s="238"/>
      <c r="E353" s="24"/>
      <c r="F353" s="238"/>
      <c r="G353" s="12"/>
      <c r="H353" s="25"/>
      <c r="I353" s="52"/>
      <c r="J353" s="26"/>
    </row>
    <row r="354" spans="1:10" x14ac:dyDescent="0.25">
      <c r="A354" s="22"/>
      <c r="B354" s="315" t="s">
        <v>400</v>
      </c>
      <c r="C354" s="314" t="s">
        <v>483</v>
      </c>
      <c r="D354" s="238"/>
      <c r="E354" s="24"/>
      <c r="F354" s="238"/>
      <c r="G354" s="12"/>
      <c r="H354" s="25"/>
      <c r="I354" s="52"/>
      <c r="J354" s="26"/>
    </row>
    <row r="355" spans="1:10" x14ac:dyDescent="0.25">
      <c r="A355" s="22"/>
      <c r="B355" s="315" t="s">
        <v>469</v>
      </c>
      <c r="C355" s="314" t="s">
        <v>470</v>
      </c>
      <c r="D355" s="238"/>
      <c r="E355" s="24"/>
      <c r="F355" s="238"/>
      <c r="G355" s="12"/>
      <c r="H355" s="25"/>
      <c r="I355" s="52"/>
      <c r="J355" s="26"/>
    </row>
    <row r="356" spans="1:10" x14ac:dyDescent="0.25">
      <c r="A356" s="22"/>
      <c r="B356" s="315" t="s">
        <v>484</v>
      </c>
      <c r="C356" s="314" t="s">
        <v>485</v>
      </c>
      <c r="D356" s="238"/>
      <c r="E356" s="24"/>
      <c r="F356" s="238"/>
      <c r="G356" s="12"/>
      <c r="H356" s="25"/>
      <c r="I356" s="52"/>
      <c r="J356" s="26"/>
    </row>
    <row r="357" spans="1:10" x14ac:dyDescent="0.25">
      <c r="A357" s="22"/>
      <c r="B357" s="315" t="s">
        <v>401</v>
      </c>
      <c r="C357" s="314" t="s">
        <v>465</v>
      </c>
      <c r="D357" s="238"/>
      <c r="E357" s="24"/>
      <c r="F357" s="238"/>
      <c r="G357" s="12"/>
      <c r="H357" s="25"/>
      <c r="I357" s="52"/>
      <c r="J357" s="26"/>
    </row>
    <row r="358" spans="1:10" x14ac:dyDescent="0.25">
      <c r="A358" s="22"/>
      <c r="B358" s="315" t="s">
        <v>30</v>
      </c>
      <c r="C358" s="314" t="s">
        <v>466</v>
      </c>
      <c r="D358" s="238"/>
      <c r="E358" s="24"/>
      <c r="F358" s="238"/>
      <c r="G358" s="12"/>
      <c r="H358" s="25"/>
      <c r="I358" s="52"/>
      <c r="J358" s="26"/>
    </row>
    <row r="359" spans="1:10" x14ac:dyDescent="0.25">
      <c r="A359" s="22"/>
      <c r="B359" s="315" t="s">
        <v>402</v>
      </c>
      <c r="C359" s="314" t="s">
        <v>486</v>
      </c>
      <c r="D359" s="238"/>
      <c r="E359" s="24"/>
      <c r="F359" s="238"/>
      <c r="G359" s="12"/>
      <c r="H359" s="25"/>
      <c r="I359" s="52"/>
      <c r="J359" s="26"/>
    </row>
    <row r="360" spans="1:10" x14ac:dyDescent="0.25">
      <c r="A360" s="22"/>
      <c r="B360" s="315" t="s">
        <v>31</v>
      </c>
      <c r="C360" s="314" t="s">
        <v>487</v>
      </c>
      <c r="D360" s="238"/>
      <c r="E360" s="24"/>
      <c r="F360" s="238"/>
      <c r="G360" s="12"/>
      <c r="H360" s="25"/>
      <c r="I360" s="52"/>
      <c r="J360" s="26"/>
    </row>
  </sheetData>
  <mergeCells count="1">
    <mergeCell ref="A1:J1"/>
  </mergeCells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0" ca="1" si="1">(YEAR(TODAY())-C3)</f>
        <v>42</v>
      </c>
      <c r="G3" s="230" t="s">
        <v>317</v>
      </c>
      <c r="H3" s="312">
        <v>2.045138888888889E-2</v>
      </c>
      <c r="I3" s="51">
        <v>19</v>
      </c>
      <c r="J3" s="311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3" t="s">
        <v>268</v>
      </c>
      <c r="C4" s="234">
        <v>1980</v>
      </c>
      <c r="D4" s="250" t="s">
        <v>398</v>
      </c>
      <c r="E4" s="43" t="str">
        <f t="shared" ca="1" si="0"/>
        <v>M</v>
      </c>
      <c r="F4" s="240">
        <f t="shared" ca="1" si="1"/>
        <v>34</v>
      </c>
      <c r="G4" s="225" t="s">
        <v>354</v>
      </c>
      <c r="H4" s="312">
        <v>2.1921296296296296E-2</v>
      </c>
      <c r="I4" s="51">
        <v>18</v>
      </c>
      <c r="J4" s="310">
        <f t="shared" si="2"/>
        <v>3.5356929510155315E-3</v>
      </c>
      <c r="K4"/>
    </row>
    <row r="5" spans="1:11" ht="12.95" customHeight="1" x14ac:dyDescent="0.25">
      <c r="A5" s="34">
        <v>3</v>
      </c>
      <c r="B5" s="223" t="s">
        <v>154</v>
      </c>
      <c r="C5" s="234">
        <v>1998</v>
      </c>
      <c r="D5" s="250" t="s">
        <v>398</v>
      </c>
      <c r="E5" s="43" t="str">
        <f t="shared" ca="1" si="0"/>
        <v>M</v>
      </c>
      <c r="F5" s="240">
        <f t="shared" ca="1" si="1"/>
        <v>16</v>
      </c>
      <c r="G5" s="225" t="s">
        <v>323</v>
      </c>
      <c r="H5" s="312">
        <v>2.2453703703703708E-2</v>
      </c>
      <c r="I5" s="51">
        <v>17</v>
      </c>
      <c r="J5" s="310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5">
        <v>1988</v>
      </c>
      <c r="D6" s="233" t="s">
        <v>398</v>
      </c>
      <c r="E6" s="43" t="str">
        <f t="shared" ca="1" si="0"/>
        <v>M</v>
      </c>
      <c r="F6" s="240">
        <f t="shared" ca="1" si="1"/>
        <v>26</v>
      </c>
      <c r="G6" s="48" t="s">
        <v>323</v>
      </c>
      <c r="H6" s="312">
        <v>2.3136574074074077E-2</v>
      </c>
      <c r="I6" s="51">
        <v>16</v>
      </c>
      <c r="J6" s="310">
        <f t="shared" si="2"/>
        <v>3.7317054958183994E-3</v>
      </c>
      <c r="K6"/>
    </row>
    <row r="7" spans="1:11" ht="12.95" customHeight="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2.3472222222222217E-2</v>
      </c>
      <c r="I7" s="51">
        <v>15</v>
      </c>
      <c r="J7" s="310">
        <f t="shared" si="2"/>
        <v>3.7858422939068092E-3</v>
      </c>
      <c r="K7"/>
    </row>
    <row r="8" spans="1:11" ht="12.95" customHeight="1" x14ac:dyDescent="0.25">
      <c r="A8" s="34">
        <v>6</v>
      </c>
      <c r="B8" s="223" t="s">
        <v>126</v>
      </c>
      <c r="C8" s="234">
        <v>1965</v>
      </c>
      <c r="D8" s="250" t="s">
        <v>398</v>
      </c>
      <c r="E8" s="43" t="str">
        <f t="shared" ca="1" si="0"/>
        <v>V1</v>
      </c>
      <c r="F8" s="240">
        <f t="shared" ca="1" si="1"/>
        <v>49</v>
      </c>
      <c r="G8" s="225" t="s">
        <v>331</v>
      </c>
      <c r="H8" s="312">
        <v>2.4016203703703706E-2</v>
      </c>
      <c r="I8" s="51">
        <v>14</v>
      </c>
      <c r="J8" s="310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5">
        <v>1998</v>
      </c>
      <c r="D9" s="233" t="s">
        <v>398</v>
      </c>
      <c r="E9" s="43" t="str">
        <f t="shared" ca="1" si="0"/>
        <v>M</v>
      </c>
      <c r="F9" s="240">
        <f t="shared" ca="1" si="1"/>
        <v>16</v>
      </c>
      <c r="G9" s="48" t="s">
        <v>323</v>
      </c>
      <c r="H9" s="312">
        <v>2.478009259259259E-2</v>
      </c>
      <c r="I9" s="51">
        <v>13</v>
      </c>
      <c r="J9" s="310">
        <f t="shared" si="2"/>
        <v>3.9967891278375146E-3</v>
      </c>
      <c r="K9"/>
    </row>
    <row r="10" spans="1:11" ht="12.95" customHeight="1" x14ac:dyDescent="0.25">
      <c r="A10" s="34">
        <v>8</v>
      </c>
      <c r="B10" s="223" t="s">
        <v>125</v>
      </c>
      <c r="C10" s="234">
        <v>1975</v>
      </c>
      <c r="D10" s="250" t="s">
        <v>398</v>
      </c>
      <c r="E10" s="43" t="str">
        <f t="shared" ca="1" si="0"/>
        <v>M</v>
      </c>
      <c r="F10" s="240">
        <f t="shared" ca="1" si="1"/>
        <v>39</v>
      </c>
      <c r="G10" s="225" t="s">
        <v>331</v>
      </c>
      <c r="H10" s="312">
        <v>2.478009259259259E-2</v>
      </c>
      <c r="I10" s="51">
        <v>13</v>
      </c>
      <c r="J10" s="310">
        <f t="shared" si="2"/>
        <v>3.9967891278375146E-3</v>
      </c>
      <c r="K10"/>
    </row>
    <row r="11" spans="1:11" ht="12.95" customHeight="1" x14ac:dyDescent="0.25">
      <c r="A11" s="34">
        <v>9</v>
      </c>
      <c r="B11" s="223" t="s">
        <v>122</v>
      </c>
      <c r="C11" s="234">
        <v>1973</v>
      </c>
      <c r="D11" s="250" t="s">
        <v>398</v>
      </c>
      <c r="E11" s="43" t="str">
        <f t="shared" ca="1" si="0"/>
        <v>V1</v>
      </c>
      <c r="F11" s="240">
        <f t="shared" ca="1" si="1"/>
        <v>41</v>
      </c>
      <c r="G11" s="225" t="s">
        <v>317</v>
      </c>
      <c r="H11" s="312">
        <v>2.5324074074074079E-2</v>
      </c>
      <c r="I11" s="51">
        <v>11</v>
      </c>
      <c r="J11" s="310">
        <f t="shared" si="2"/>
        <v>4.0845280764635608E-3</v>
      </c>
      <c r="K11"/>
    </row>
    <row r="12" spans="1:11" ht="12.95" customHeight="1" x14ac:dyDescent="0.25">
      <c r="A12" s="34">
        <v>10</v>
      </c>
      <c r="B12" s="223" t="s">
        <v>127</v>
      </c>
      <c r="C12" s="234">
        <v>1967</v>
      </c>
      <c r="D12" s="250" t="s">
        <v>398</v>
      </c>
      <c r="E12" s="43" t="str">
        <f t="shared" ca="1" si="0"/>
        <v>V1</v>
      </c>
      <c r="F12" s="240">
        <f t="shared" ca="1" si="1"/>
        <v>47</v>
      </c>
      <c r="G12" s="225" t="s">
        <v>334</v>
      </c>
      <c r="H12" s="312">
        <v>2.5439814814814814E-2</v>
      </c>
      <c r="I12" s="51">
        <v>10</v>
      </c>
      <c r="J12" s="310">
        <f t="shared" si="2"/>
        <v>4.1031959378733567E-3</v>
      </c>
      <c r="K12"/>
    </row>
    <row r="13" spans="1:11" ht="12.95" customHeight="1" x14ac:dyDescent="0.25">
      <c r="A13" s="34">
        <v>11</v>
      </c>
      <c r="B13" s="223" t="s">
        <v>288</v>
      </c>
      <c r="C13" s="234">
        <v>1994</v>
      </c>
      <c r="D13" s="250" t="s">
        <v>398</v>
      </c>
      <c r="E13" s="43" t="str">
        <f t="shared" ca="1" si="0"/>
        <v>M</v>
      </c>
      <c r="F13" s="240">
        <f t="shared" ca="1" si="1"/>
        <v>20</v>
      </c>
      <c r="G13" s="225" t="s">
        <v>349</v>
      </c>
      <c r="H13" s="312">
        <v>2.6041666666666668E-2</v>
      </c>
      <c r="I13" s="51">
        <v>9</v>
      </c>
      <c r="J13" s="310">
        <f t="shared" si="2"/>
        <v>4.2002688172043008E-3</v>
      </c>
      <c r="K13"/>
    </row>
    <row r="14" spans="1:11" ht="12.95" customHeight="1" x14ac:dyDescent="0.25">
      <c r="A14" s="34">
        <v>12</v>
      </c>
      <c r="B14" s="223" t="s">
        <v>131</v>
      </c>
      <c r="C14" s="234">
        <v>1972</v>
      </c>
      <c r="D14" s="250" t="s">
        <v>398</v>
      </c>
      <c r="E14" s="43" t="str">
        <f t="shared" ca="1" si="0"/>
        <v>V1</v>
      </c>
      <c r="F14" s="240">
        <f t="shared" ca="1" si="1"/>
        <v>42</v>
      </c>
      <c r="G14" s="225" t="s">
        <v>341</v>
      </c>
      <c r="H14" s="312">
        <v>2.6192129629629631E-2</v>
      </c>
      <c r="I14" s="51">
        <v>8</v>
      </c>
      <c r="J14" s="310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5">
        <v>1958</v>
      </c>
      <c r="D15" s="233" t="s">
        <v>399</v>
      </c>
      <c r="E15" s="43" t="str">
        <f t="shared" ca="1" si="0"/>
        <v>ŽV</v>
      </c>
      <c r="F15" s="240">
        <f t="shared" ca="1" si="1"/>
        <v>56</v>
      </c>
      <c r="G15" s="48" t="s">
        <v>334</v>
      </c>
      <c r="H15" s="312">
        <v>2.7141203703703706E-2</v>
      </c>
      <c r="I15" s="51">
        <v>7</v>
      </c>
      <c r="J15" s="310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5">
        <v>1995</v>
      </c>
      <c r="D16" s="233" t="s">
        <v>399</v>
      </c>
      <c r="E16" s="43" t="str">
        <f t="shared" ca="1" si="0"/>
        <v>Ž</v>
      </c>
      <c r="F16" s="240">
        <f t="shared" ca="1" si="1"/>
        <v>19</v>
      </c>
      <c r="G16" s="48" t="s">
        <v>323</v>
      </c>
      <c r="H16" s="312">
        <v>2.8206018518518519E-2</v>
      </c>
      <c r="I16" s="51">
        <v>6</v>
      </c>
      <c r="J16" s="310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5">
        <v>1989</v>
      </c>
      <c r="D17" s="233" t="s">
        <v>398</v>
      </c>
      <c r="E17" s="43" t="str">
        <f t="shared" ca="1" si="0"/>
        <v>M</v>
      </c>
      <c r="F17" s="240">
        <f t="shared" ca="1" si="1"/>
        <v>25</v>
      </c>
      <c r="G17" s="45" t="s">
        <v>327</v>
      </c>
      <c r="H17" s="312">
        <v>2.9583333333333336E-2</v>
      </c>
      <c r="I17" s="51">
        <v>5</v>
      </c>
      <c r="J17" s="310">
        <f t="shared" si="2"/>
        <v>4.7715053763440866E-3</v>
      </c>
      <c r="K17"/>
    </row>
    <row r="18" spans="1:11" ht="12.95" customHeight="1" x14ac:dyDescent="0.25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3.0555555555555555E-2</v>
      </c>
      <c r="I18" s="51">
        <v>4</v>
      </c>
      <c r="J18" s="310">
        <f t="shared" si="2"/>
        <v>4.9283154121863796E-3</v>
      </c>
      <c r="K18"/>
    </row>
    <row r="19" spans="1:11" ht="12.95" customHeight="1" x14ac:dyDescent="0.25">
      <c r="A19" s="34">
        <v>17</v>
      </c>
      <c r="B19" s="223" t="s">
        <v>266</v>
      </c>
      <c r="C19" s="234">
        <v>1974</v>
      </c>
      <c r="D19" s="250" t="s">
        <v>399</v>
      </c>
      <c r="E19" s="43" t="str">
        <f t="shared" ca="1" si="0"/>
        <v>ŽV</v>
      </c>
      <c r="F19" s="240">
        <f t="shared" ca="1" si="1"/>
        <v>40</v>
      </c>
      <c r="G19" s="225" t="s">
        <v>323</v>
      </c>
      <c r="H19" s="312">
        <v>3.1261574074074074E-2</v>
      </c>
      <c r="I19" s="51">
        <v>3</v>
      </c>
      <c r="J19" s="310">
        <f t="shared" si="2"/>
        <v>5.0421893667861404E-3</v>
      </c>
      <c r="K19"/>
    </row>
    <row r="20" spans="1:11" ht="12.95" customHeight="1" x14ac:dyDescent="0.25">
      <c r="A20" s="34">
        <v>18</v>
      </c>
      <c r="B20" s="223" t="s">
        <v>144</v>
      </c>
      <c r="C20" s="234">
        <v>1969</v>
      </c>
      <c r="D20" s="250" t="s">
        <v>399</v>
      </c>
      <c r="E20" s="43" t="str">
        <f t="shared" ca="1" si="0"/>
        <v>ŽV</v>
      </c>
      <c r="F20" s="240">
        <f t="shared" ca="1" si="1"/>
        <v>45</v>
      </c>
      <c r="G20" s="225" t="s">
        <v>323</v>
      </c>
      <c r="H20" s="312">
        <v>3.2824074074074075E-2</v>
      </c>
      <c r="I20" s="51">
        <v>2</v>
      </c>
      <c r="J20" s="310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38">
        <v>1970</v>
      </c>
      <c r="D21" s="238" t="s">
        <v>399</v>
      </c>
      <c r="E21" s="4" t="s">
        <v>493</v>
      </c>
      <c r="F21" s="121">
        <v>44</v>
      </c>
      <c r="G21" s="24" t="s">
        <v>323</v>
      </c>
      <c r="H21" s="312">
        <v>3.4270833333333334E-2</v>
      </c>
      <c r="I21" s="51">
        <v>1</v>
      </c>
      <c r="J21" s="310">
        <f t="shared" si="2"/>
        <v>5.5275537634408602E-3</v>
      </c>
      <c r="K21"/>
    </row>
    <row r="22" spans="1:11" s="138" customFormat="1" ht="12.95" customHeight="1" x14ac:dyDescent="0.25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 ht="12.95" customHeight="1" x14ac:dyDescent="0.25">
      <c r="C23" s="238"/>
      <c r="D23" s="238"/>
      <c r="E23" s="24"/>
      <c r="F23" s="238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4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0">
        <f t="shared" ref="F25:F34" ca="1" si="4">(YEAR(TODAY())-C25)</f>
        <v>15</v>
      </c>
      <c r="G25" s="227" t="s">
        <v>327</v>
      </c>
      <c r="H25" s="312">
        <v>1.0706018518518517E-2</v>
      </c>
      <c r="I25" s="245"/>
      <c r="J25" s="311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38">
        <v>2001</v>
      </c>
      <c r="D26" s="238" t="s">
        <v>398</v>
      </c>
      <c r="E26" s="43" t="str">
        <f t="shared" ca="1" si="3"/>
        <v>Žcm</v>
      </c>
      <c r="F26" s="240">
        <f t="shared" ca="1" si="4"/>
        <v>13</v>
      </c>
      <c r="G26" s="12" t="s">
        <v>327</v>
      </c>
      <c r="H26" s="312">
        <v>1.091435185185185E-2</v>
      </c>
      <c r="I26" s="245"/>
      <c r="J26" s="310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0">
        <f t="shared" ca="1" si="4"/>
        <v>15</v>
      </c>
      <c r="G27" s="227" t="s">
        <v>323</v>
      </c>
      <c r="H27" s="312">
        <v>1.2615740740740742E-2</v>
      </c>
      <c r="I27" s="245"/>
      <c r="J27" s="310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1.2719907407407407E-2</v>
      </c>
      <c r="I28" s="245"/>
      <c r="J28" s="310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38">
        <v>2002</v>
      </c>
      <c r="D29" s="238" t="s">
        <v>406</v>
      </c>
      <c r="E29" s="43" t="str">
        <f t="shared" ca="1" si="3"/>
        <v>Žkm</v>
      </c>
      <c r="F29" s="240">
        <f t="shared" ca="1" si="4"/>
        <v>12</v>
      </c>
      <c r="G29" s="12" t="s">
        <v>323</v>
      </c>
      <c r="H29" s="312">
        <v>1.2962962962962963E-2</v>
      </c>
      <c r="I29" s="245"/>
      <c r="J29" s="310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38">
        <v>2003</v>
      </c>
      <c r="D30" s="238" t="s">
        <v>398</v>
      </c>
      <c r="E30" s="43" t="str">
        <f t="shared" ca="1" si="3"/>
        <v>Žcm</v>
      </c>
      <c r="F30" s="240">
        <f t="shared" ca="1" si="4"/>
        <v>11</v>
      </c>
      <c r="G30" s="12" t="s">
        <v>343</v>
      </c>
      <c r="H30" s="312">
        <v>1.5960648148148151E-2</v>
      </c>
      <c r="I30" s="245"/>
      <c r="J30" s="310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38">
        <v>2002</v>
      </c>
      <c r="D31" s="238" t="s">
        <v>399</v>
      </c>
      <c r="E31" s="43" t="str">
        <f t="shared" ca="1" si="3"/>
        <v>Žkm</v>
      </c>
      <c r="F31" s="240">
        <f t="shared" ca="1" si="4"/>
        <v>12</v>
      </c>
      <c r="G31" s="12" t="s">
        <v>317</v>
      </c>
      <c r="H31" s="312">
        <v>1.7013888888888887E-2</v>
      </c>
      <c r="I31" s="245"/>
      <c r="J31" s="310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0">
        <f t="shared" ca="1" si="4"/>
        <v>11</v>
      </c>
      <c r="G32" s="229" t="s">
        <v>349</v>
      </c>
      <c r="H32" s="312">
        <v>1.9305555555555555E-2</v>
      </c>
      <c r="I32" s="245"/>
      <c r="J32" s="310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0">
        <f t="shared" ca="1" si="4"/>
        <v>11</v>
      </c>
      <c r="G33" s="229" t="s">
        <v>349</v>
      </c>
      <c r="H33" s="312">
        <v>1.9317129629629629E-2</v>
      </c>
      <c r="I33" s="245"/>
      <c r="J33" s="310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0">
        <f t="shared" ca="1" si="4"/>
        <v>12</v>
      </c>
      <c r="G34" s="229" t="s">
        <v>349</v>
      </c>
      <c r="H34" s="312">
        <v>1.9340277777777779E-2</v>
      </c>
      <c r="I34" s="245"/>
      <c r="J34" s="310">
        <f t="shared" si="5"/>
        <v>6.2387992831541223E-3</v>
      </c>
      <c r="K34"/>
    </row>
    <row r="35" spans="1:11" ht="12.95" customHeight="1" x14ac:dyDescent="0.25">
      <c r="C35" s="238"/>
      <c r="D35" s="238"/>
      <c r="E35" s="24"/>
      <c r="F35" s="238"/>
      <c r="G35" s="12"/>
      <c r="H35" s="25"/>
      <c r="J35" s="26"/>
      <c r="K35"/>
    </row>
    <row r="36" spans="1:11" ht="12.95" customHeight="1" x14ac:dyDescent="0.25">
      <c r="C36" s="238"/>
      <c r="D36" s="238"/>
      <c r="E36" s="24"/>
      <c r="F36" s="238"/>
      <c r="G36" s="12"/>
      <c r="H36" s="25"/>
      <c r="J36" s="26"/>
      <c r="K36"/>
    </row>
    <row r="37" spans="1:11" ht="12.95" customHeight="1" x14ac:dyDescent="0.25">
      <c r="B37" s="313" t="s">
        <v>463</v>
      </c>
      <c r="C37" s="314"/>
      <c r="D37" s="238"/>
      <c r="E37" s="24"/>
      <c r="F37" s="238"/>
      <c r="G37" s="12"/>
      <c r="H37" s="25"/>
      <c r="J37" s="26"/>
      <c r="K37"/>
    </row>
    <row r="38" spans="1:11" ht="12.95" customHeight="1" x14ac:dyDescent="0.25">
      <c r="B38" s="315" t="s">
        <v>441</v>
      </c>
      <c r="C38" s="314" t="s">
        <v>481</v>
      </c>
      <c r="D38" s="238"/>
      <c r="E38" s="24"/>
      <c r="F38" s="238"/>
      <c r="G38" s="12"/>
      <c r="H38" s="25"/>
      <c r="J38" s="26"/>
      <c r="K38"/>
    </row>
    <row r="39" spans="1:11" ht="12.95" customHeight="1" x14ac:dyDescent="0.25">
      <c r="B39" s="315" t="s">
        <v>464</v>
      </c>
      <c r="C39" s="314" t="s">
        <v>467</v>
      </c>
      <c r="D39" s="238"/>
      <c r="E39" s="24"/>
      <c r="F39" s="238"/>
      <c r="G39" s="12"/>
      <c r="H39" s="25"/>
      <c r="J39" s="26"/>
      <c r="K39"/>
    </row>
    <row r="40" spans="1:11" ht="12.95" customHeight="1" x14ac:dyDescent="0.25">
      <c r="B40" s="315" t="s">
        <v>0</v>
      </c>
      <c r="C40" s="314" t="s">
        <v>468</v>
      </c>
      <c r="D40" s="238"/>
      <c r="E40" s="24"/>
      <c r="F40" s="238"/>
      <c r="G40" s="12"/>
      <c r="H40" s="25"/>
      <c r="J40" s="26"/>
      <c r="K40"/>
    </row>
    <row r="41" spans="1:11" ht="12.95" customHeight="1" x14ac:dyDescent="0.25">
      <c r="B41" s="315" t="s">
        <v>397</v>
      </c>
      <c r="C41" s="314" t="s">
        <v>482</v>
      </c>
      <c r="D41" s="238"/>
      <c r="E41" s="24"/>
      <c r="F41" s="238"/>
      <c r="G41" s="12"/>
      <c r="H41" s="25"/>
      <c r="J41" s="26"/>
      <c r="K41"/>
    </row>
    <row r="42" spans="1:11" ht="12.95" customHeight="1" x14ac:dyDescent="0.25">
      <c r="B42" s="315" t="s">
        <v>400</v>
      </c>
      <c r="C42" s="314" t="s">
        <v>483</v>
      </c>
      <c r="D42" s="238"/>
      <c r="E42" s="24"/>
      <c r="F42" s="238"/>
      <c r="G42" s="12"/>
      <c r="H42" s="25"/>
      <c r="J42" s="26"/>
      <c r="K42"/>
    </row>
    <row r="43" spans="1:11" ht="12.95" customHeight="1" x14ac:dyDescent="0.25">
      <c r="B43" s="315" t="s">
        <v>469</v>
      </c>
      <c r="C43" s="314" t="s">
        <v>470</v>
      </c>
      <c r="D43" s="238"/>
      <c r="E43" s="24"/>
      <c r="F43" s="238"/>
      <c r="G43" s="12"/>
      <c r="H43" s="25"/>
      <c r="J43" s="26"/>
      <c r="K43"/>
    </row>
    <row r="44" spans="1:11" ht="12.95" customHeight="1" x14ac:dyDescent="0.25">
      <c r="B44" s="315" t="s">
        <v>484</v>
      </c>
      <c r="C44" s="314" t="s">
        <v>485</v>
      </c>
      <c r="D44" s="238"/>
      <c r="E44" s="24"/>
      <c r="F44" s="238"/>
      <c r="G44" s="12"/>
      <c r="H44" s="25"/>
      <c r="J44" s="26"/>
      <c r="K44"/>
    </row>
    <row r="45" spans="1:11" ht="12.95" customHeight="1" x14ac:dyDescent="0.25">
      <c r="B45" s="315" t="s">
        <v>401</v>
      </c>
      <c r="C45" s="314" t="s">
        <v>465</v>
      </c>
      <c r="D45" s="238"/>
      <c r="E45" s="24"/>
      <c r="F45" s="238"/>
      <c r="G45" s="12"/>
      <c r="H45" s="25"/>
      <c r="J45" s="26"/>
      <c r="K45"/>
    </row>
    <row r="46" spans="1:11" ht="12.95" customHeight="1" x14ac:dyDescent="0.25">
      <c r="B46" s="315" t="s">
        <v>30</v>
      </c>
      <c r="C46" s="314" t="s">
        <v>466</v>
      </c>
      <c r="D46" s="238"/>
      <c r="E46" s="24"/>
      <c r="F46" s="238"/>
      <c r="G46" s="12"/>
      <c r="H46" s="25"/>
      <c r="J46" s="26"/>
      <c r="K46"/>
    </row>
    <row r="47" spans="1:11" ht="12.95" customHeight="1" x14ac:dyDescent="0.25">
      <c r="B47" s="315" t="s">
        <v>402</v>
      </c>
      <c r="C47" s="314" t="s">
        <v>486</v>
      </c>
      <c r="D47" s="238"/>
      <c r="E47" s="24"/>
      <c r="F47" s="238"/>
      <c r="G47" s="12"/>
      <c r="H47" s="25"/>
      <c r="J47" s="26"/>
      <c r="K47"/>
    </row>
    <row r="48" spans="1:11" ht="12.95" customHeight="1" x14ac:dyDescent="0.25">
      <c r="B48" s="315" t="s">
        <v>31</v>
      </c>
      <c r="C48" s="314" t="s">
        <v>487</v>
      </c>
      <c r="D48" s="238"/>
      <c r="E48" s="24"/>
      <c r="F48" s="238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topLeftCell="A318" workbookViewId="0">
      <selection sqref="A1:XFD360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78</v>
      </c>
      <c r="C3" s="233">
        <v>1980</v>
      </c>
      <c r="D3" s="233" t="s">
        <v>398</v>
      </c>
      <c r="E3" s="43" t="s">
        <v>398</v>
      </c>
      <c r="F3" s="240">
        <v>34</v>
      </c>
      <c r="G3" s="230" t="s">
        <v>327</v>
      </c>
      <c r="H3" s="312"/>
      <c r="I3" s="51"/>
      <c r="J3" s="311">
        <f t="shared" ref="J3:J66" si="0">H3/6.2</f>
        <v>0</v>
      </c>
    </row>
    <row r="4" spans="1:10" x14ac:dyDescent="0.25">
      <c r="A4" s="34">
        <v>2</v>
      </c>
      <c r="B4" s="223" t="s">
        <v>148</v>
      </c>
      <c r="C4" s="234">
        <v>1942</v>
      </c>
      <c r="D4" s="250" t="s">
        <v>398</v>
      </c>
      <c r="E4" s="43" t="s">
        <v>501</v>
      </c>
      <c r="F4" s="240">
        <v>72</v>
      </c>
      <c r="G4" s="225" t="s">
        <v>332</v>
      </c>
      <c r="H4" s="312"/>
      <c r="I4" s="51"/>
      <c r="J4" s="310">
        <f t="shared" si="0"/>
        <v>0</v>
      </c>
    </row>
    <row r="5" spans="1:10" x14ac:dyDescent="0.25">
      <c r="A5" s="34">
        <v>3</v>
      </c>
      <c r="B5" s="223" t="s">
        <v>153</v>
      </c>
      <c r="C5" s="234">
        <v>1990</v>
      </c>
      <c r="D5" s="250" t="s">
        <v>398</v>
      </c>
      <c r="E5" s="43" t="s">
        <v>398</v>
      </c>
      <c r="F5" s="240">
        <v>24</v>
      </c>
      <c r="G5" s="225" t="s">
        <v>350</v>
      </c>
      <c r="H5" s="312"/>
      <c r="I5" s="51"/>
      <c r="J5" s="310">
        <f t="shared" si="0"/>
        <v>0</v>
      </c>
    </row>
    <row r="6" spans="1:10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/>
      <c r="I6" s="51"/>
      <c r="J6" s="310">
        <f t="shared" si="0"/>
        <v>0</v>
      </c>
    </row>
    <row r="7" spans="1:10" x14ac:dyDescent="0.25">
      <c r="A7" s="34">
        <v>5</v>
      </c>
      <c r="B7" s="32" t="s">
        <v>112</v>
      </c>
      <c r="C7" s="235">
        <v>1975</v>
      </c>
      <c r="D7" s="233" t="s">
        <v>398</v>
      </c>
      <c r="E7" s="43" t="s">
        <v>398</v>
      </c>
      <c r="F7" s="240">
        <v>39</v>
      </c>
      <c r="G7" s="48" t="s">
        <v>338</v>
      </c>
      <c r="H7" s="312"/>
      <c r="I7" s="51"/>
      <c r="J7" s="310">
        <f t="shared" si="0"/>
        <v>0</v>
      </c>
    </row>
    <row r="8" spans="1:10" x14ac:dyDescent="0.25">
      <c r="A8" s="34">
        <v>6</v>
      </c>
      <c r="B8" s="223" t="s">
        <v>155</v>
      </c>
      <c r="C8" s="234">
        <v>1963</v>
      </c>
      <c r="D8" s="250" t="s">
        <v>398</v>
      </c>
      <c r="E8" s="43" t="s">
        <v>506</v>
      </c>
      <c r="F8" s="240">
        <v>51</v>
      </c>
      <c r="G8" s="225" t="s">
        <v>336</v>
      </c>
      <c r="H8" s="312"/>
      <c r="I8" s="51"/>
      <c r="J8" s="310">
        <f t="shared" si="0"/>
        <v>0</v>
      </c>
    </row>
    <row r="9" spans="1:10" x14ac:dyDescent="0.25">
      <c r="A9" s="34">
        <v>7</v>
      </c>
      <c r="B9" s="223" t="s">
        <v>156</v>
      </c>
      <c r="C9" s="234">
        <v>1976</v>
      </c>
      <c r="D9" s="250" t="s">
        <v>398</v>
      </c>
      <c r="E9" s="43" t="s">
        <v>398</v>
      </c>
      <c r="F9" s="240">
        <v>38</v>
      </c>
      <c r="G9" s="225" t="s">
        <v>351</v>
      </c>
      <c r="H9" s="312"/>
      <c r="I9" s="51"/>
      <c r="J9" s="310">
        <f t="shared" si="0"/>
        <v>0</v>
      </c>
    </row>
    <row r="10" spans="1:10" x14ac:dyDescent="0.25">
      <c r="A10" s="34">
        <v>8</v>
      </c>
      <c r="B10" s="33" t="s">
        <v>92</v>
      </c>
      <c r="C10" s="236">
        <v>1975</v>
      </c>
      <c r="D10" s="240" t="s">
        <v>398</v>
      </c>
      <c r="E10" s="43" t="s">
        <v>398</v>
      </c>
      <c r="F10" s="240">
        <v>39</v>
      </c>
      <c r="G10" s="47" t="s">
        <v>327</v>
      </c>
      <c r="H10" s="312"/>
      <c r="I10" s="51"/>
      <c r="J10" s="310">
        <f t="shared" si="0"/>
        <v>0</v>
      </c>
    </row>
    <row r="11" spans="1:10" x14ac:dyDescent="0.25">
      <c r="A11" s="34">
        <v>9</v>
      </c>
      <c r="B11" s="223" t="s">
        <v>157</v>
      </c>
      <c r="C11" s="234">
        <v>1996</v>
      </c>
      <c r="D11" s="250" t="s">
        <v>399</v>
      </c>
      <c r="E11" s="43" t="s">
        <v>399</v>
      </c>
      <c r="F11" s="240">
        <v>18</v>
      </c>
      <c r="G11" s="225" t="s">
        <v>352</v>
      </c>
      <c r="H11" s="312"/>
      <c r="I11" s="51"/>
      <c r="J11" s="310">
        <f t="shared" si="0"/>
        <v>0</v>
      </c>
    </row>
    <row r="12" spans="1:10" x14ac:dyDescent="0.25">
      <c r="A12" s="34">
        <v>10</v>
      </c>
      <c r="B12" s="223" t="s">
        <v>158</v>
      </c>
      <c r="C12" s="234">
        <v>1998</v>
      </c>
      <c r="D12" s="250" t="s">
        <v>398</v>
      </c>
      <c r="E12" s="43" t="s">
        <v>398</v>
      </c>
      <c r="F12" s="240">
        <v>16</v>
      </c>
      <c r="G12" s="225" t="s">
        <v>323</v>
      </c>
      <c r="H12" s="312"/>
      <c r="I12" s="51"/>
      <c r="J12" s="310">
        <f t="shared" si="0"/>
        <v>0</v>
      </c>
    </row>
    <row r="13" spans="1:10" x14ac:dyDescent="0.25">
      <c r="A13" s="34">
        <v>11</v>
      </c>
      <c r="B13" s="223" t="s">
        <v>22</v>
      </c>
      <c r="C13" s="234">
        <v>1975</v>
      </c>
      <c r="D13" s="250" t="s">
        <v>398</v>
      </c>
      <c r="E13" s="43" t="s">
        <v>398</v>
      </c>
      <c r="F13" s="240">
        <v>39</v>
      </c>
      <c r="G13" s="225" t="s">
        <v>353</v>
      </c>
      <c r="H13" s="312"/>
      <c r="I13" s="51"/>
      <c r="J13" s="310">
        <f t="shared" si="0"/>
        <v>0</v>
      </c>
    </row>
    <row r="14" spans="1:10" x14ac:dyDescent="0.25">
      <c r="A14" s="34">
        <v>12</v>
      </c>
      <c r="B14" s="223" t="s">
        <v>159</v>
      </c>
      <c r="C14" s="234">
        <v>1978</v>
      </c>
      <c r="D14" s="250" t="s">
        <v>398</v>
      </c>
      <c r="E14" s="43" t="s">
        <v>398</v>
      </c>
      <c r="F14" s="240">
        <v>36</v>
      </c>
      <c r="G14" s="225" t="s">
        <v>336</v>
      </c>
      <c r="H14" s="312"/>
      <c r="I14" s="51"/>
      <c r="J14" s="310">
        <f t="shared" si="0"/>
        <v>0</v>
      </c>
    </row>
    <row r="15" spans="1:10" x14ac:dyDescent="0.25">
      <c r="A15" s="34">
        <v>13</v>
      </c>
      <c r="B15" s="32" t="s">
        <v>115</v>
      </c>
      <c r="C15" s="235">
        <v>1978</v>
      </c>
      <c r="D15" s="233" t="s">
        <v>398</v>
      </c>
      <c r="E15" s="43" t="s">
        <v>398</v>
      </c>
      <c r="F15" s="240">
        <v>36</v>
      </c>
      <c r="G15" s="48" t="s">
        <v>336</v>
      </c>
      <c r="H15" s="312"/>
      <c r="I15" s="51"/>
      <c r="J15" s="310">
        <f t="shared" si="0"/>
        <v>0</v>
      </c>
    </row>
    <row r="16" spans="1:10" x14ac:dyDescent="0.25">
      <c r="A16" s="34">
        <v>14</v>
      </c>
      <c r="B16" s="32" t="s">
        <v>102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336</v>
      </c>
      <c r="H16" s="312"/>
      <c r="I16" s="51"/>
      <c r="J16" s="310">
        <f t="shared" si="0"/>
        <v>0</v>
      </c>
    </row>
    <row r="17" spans="1:10" x14ac:dyDescent="0.25">
      <c r="A17" s="34">
        <v>15</v>
      </c>
      <c r="B17" s="223" t="s">
        <v>160</v>
      </c>
      <c r="C17" s="234">
        <v>1989</v>
      </c>
      <c r="D17" s="250" t="s">
        <v>398</v>
      </c>
      <c r="E17" s="43" t="s">
        <v>398</v>
      </c>
      <c r="F17" s="240">
        <v>25</v>
      </c>
      <c r="G17" s="225" t="s">
        <v>354</v>
      </c>
      <c r="H17" s="312"/>
      <c r="I17" s="51"/>
      <c r="J17" s="310">
        <f t="shared" si="0"/>
        <v>0</v>
      </c>
    </row>
    <row r="18" spans="1:10" x14ac:dyDescent="0.25">
      <c r="A18" s="34">
        <v>16</v>
      </c>
      <c r="B18" s="223" t="s">
        <v>161</v>
      </c>
      <c r="C18" s="234">
        <v>1961</v>
      </c>
      <c r="D18" s="250" t="s">
        <v>399</v>
      </c>
      <c r="E18" s="43" t="s">
        <v>493</v>
      </c>
      <c r="F18" s="240">
        <v>53</v>
      </c>
      <c r="G18" s="225" t="s">
        <v>355</v>
      </c>
      <c r="H18" s="312"/>
      <c r="I18" s="51"/>
      <c r="J18" s="310">
        <f t="shared" si="0"/>
        <v>0</v>
      </c>
    </row>
    <row r="19" spans="1:10" x14ac:dyDescent="0.25">
      <c r="A19" s="34">
        <v>17</v>
      </c>
      <c r="B19" s="32" t="s">
        <v>84</v>
      </c>
      <c r="C19" s="235">
        <v>1973</v>
      </c>
      <c r="D19" s="233" t="s">
        <v>399</v>
      </c>
      <c r="E19" s="43" t="s">
        <v>493</v>
      </c>
      <c r="F19" s="240">
        <v>41</v>
      </c>
      <c r="G19" s="48" t="s">
        <v>318</v>
      </c>
      <c r="H19" s="312"/>
      <c r="I19" s="51"/>
      <c r="J19" s="310">
        <f t="shared" si="0"/>
        <v>0</v>
      </c>
    </row>
    <row r="20" spans="1:10" x14ac:dyDescent="0.25">
      <c r="A20" s="34">
        <v>18</v>
      </c>
      <c r="B20" s="223" t="s">
        <v>162</v>
      </c>
      <c r="C20" s="234">
        <v>1973</v>
      </c>
      <c r="D20" s="250" t="s">
        <v>398</v>
      </c>
      <c r="E20" s="43" t="s">
        <v>500</v>
      </c>
      <c r="F20" s="240">
        <v>41</v>
      </c>
      <c r="G20" s="225" t="s">
        <v>325</v>
      </c>
      <c r="H20" s="312"/>
      <c r="I20" s="51"/>
      <c r="J20" s="310">
        <f t="shared" si="0"/>
        <v>0</v>
      </c>
    </row>
    <row r="21" spans="1:10" x14ac:dyDescent="0.25">
      <c r="A21" s="34">
        <v>19</v>
      </c>
      <c r="B21" s="224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6" t="s">
        <v>325</v>
      </c>
      <c r="H21" s="312"/>
      <c r="I21" s="51"/>
      <c r="J21" s="310">
        <f t="shared" si="0"/>
        <v>0</v>
      </c>
    </row>
    <row r="22" spans="1:10" x14ac:dyDescent="0.25">
      <c r="A22" s="34">
        <v>20</v>
      </c>
      <c r="B22" s="31" t="s">
        <v>101</v>
      </c>
      <c r="C22" s="237">
        <v>1992</v>
      </c>
      <c r="D22" s="251" t="s">
        <v>398</v>
      </c>
      <c r="E22" s="43" t="s">
        <v>398</v>
      </c>
      <c r="F22" s="240">
        <v>22</v>
      </c>
      <c r="G22" s="49" t="s">
        <v>334</v>
      </c>
      <c r="H22" s="312"/>
      <c r="I22" s="51"/>
      <c r="J22" s="310">
        <f t="shared" si="0"/>
        <v>0</v>
      </c>
    </row>
    <row r="23" spans="1:10" x14ac:dyDescent="0.25">
      <c r="A23" s="34">
        <v>21</v>
      </c>
      <c r="B23" s="223" t="s">
        <v>127</v>
      </c>
      <c r="C23" s="234">
        <v>1967</v>
      </c>
      <c r="D23" s="250" t="s">
        <v>398</v>
      </c>
      <c r="E23" s="43" t="s">
        <v>500</v>
      </c>
      <c r="F23" s="240">
        <v>47</v>
      </c>
      <c r="G23" s="225" t="s">
        <v>334</v>
      </c>
      <c r="H23" s="312"/>
      <c r="I23" s="51"/>
      <c r="J23" s="310">
        <f t="shared" si="0"/>
        <v>0</v>
      </c>
    </row>
    <row r="24" spans="1:10" x14ac:dyDescent="0.25">
      <c r="A24" s="34">
        <v>22</v>
      </c>
      <c r="B24" s="32" t="s">
        <v>113</v>
      </c>
      <c r="C24" s="235">
        <v>1958</v>
      </c>
      <c r="D24" s="233" t="s">
        <v>399</v>
      </c>
      <c r="E24" s="43" t="s">
        <v>493</v>
      </c>
      <c r="F24" s="240">
        <v>56</v>
      </c>
      <c r="G24" s="48" t="s">
        <v>334</v>
      </c>
      <c r="H24" s="312"/>
      <c r="I24" s="51"/>
      <c r="J24" s="310">
        <f t="shared" si="0"/>
        <v>0</v>
      </c>
    </row>
    <row r="25" spans="1:10" x14ac:dyDescent="0.25">
      <c r="A25" s="34">
        <v>23</v>
      </c>
      <c r="B25" s="223" t="s">
        <v>164</v>
      </c>
      <c r="C25" s="234">
        <v>1976</v>
      </c>
      <c r="D25" s="250" t="s">
        <v>399</v>
      </c>
      <c r="E25" s="43" t="s">
        <v>493</v>
      </c>
      <c r="F25" s="240">
        <v>38</v>
      </c>
      <c r="G25" s="225" t="s">
        <v>356</v>
      </c>
      <c r="H25" s="312"/>
      <c r="I25" s="51"/>
      <c r="J25" s="310">
        <f t="shared" si="0"/>
        <v>0</v>
      </c>
    </row>
    <row r="26" spans="1:10" x14ac:dyDescent="0.25">
      <c r="A26" s="34">
        <v>24</v>
      </c>
      <c r="B26" s="223" t="s">
        <v>165</v>
      </c>
      <c r="C26" s="234">
        <v>1982</v>
      </c>
      <c r="D26" s="250" t="s">
        <v>398</v>
      </c>
      <c r="E26" s="43" t="s">
        <v>398</v>
      </c>
      <c r="F26" s="240">
        <v>32</v>
      </c>
      <c r="G26" s="225" t="s">
        <v>335</v>
      </c>
      <c r="H26" s="312"/>
      <c r="I26" s="51"/>
      <c r="J26" s="310">
        <f t="shared" si="0"/>
        <v>0</v>
      </c>
    </row>
    <row r="27" spans="1:10" x14ac:dyDescent="0.25">
      <c r="A27" s="34">
        <v>25</v>
      </c>
      <c r="B27" s="223" t="s">
        <v>166</v>
      </c>
      <c r="C27" s="234">
        <v>1972</v>
      </c>
      <c r="D27" s="250" t="s">
        <v>398</v>
      </c>
      <c r="E27" s="43" t="s">
        <v>500</v>
      </c>
      <c r="F27" s="240">
        <v>42</v>
      </c>
      <c r="G27" s="225" t="s">
        <v>357</v>
      </c>
      <c r="H27" s="312"/>
      <c r="I27" s="51"/>
      <c r="J27" s="310">
        <f t="shared" si="0"/>
        <v>0</v>
      </c>
    </row>
    <row r="28" spans="1:10" x14ac:dyDescent="0.25">
      <c r="A28" s="34">
        <v>26</v>
      </c>
      <c r="B28" s="223" t="s">
        <v>167</v>
      </c>
      <c r="C28" s="234">
        <v>1977</v>
      </c>
      <c r="D28" s="250" t="s">
        <v>398</v>
      </c>
      <c r="E28" s="43" t="s">
        <v>398</v>
      </c>
      <c r="F28" s="240">
        <v>37</v>
      </c>
      <c r="G28" s="225" t="s">
        <v>351</v>
      </c>
      <c r="H28" s="312"/>
      <c r="I28" s="51"/>
      <c r="J28" s="310">
        <f t="shared" si="0"/>
        <v>0</v>
      </c>
    </row>
    <row r="29" spans="1:10" x14ac:dyDescent="0.25">
      <c r="A29" s="34">
        <v>27</v>
      </c>
      <c r="B29" s="223" t="s">
        <v>168</v>
      </c>
      <c r="C29" s="234">
        <v>1968</v>
      </c>
      <c r="D29" s="250" t="s">
        <v>398</v>
      </c>
      <c r="E29" s="43" t="s">
        <v>500</v>
      </c>
      <c r="F29" s="240">
        <v>46</v>
      </c>
      <c r="G29" s="225" t="s">
        <v>60</v>
      </c>
      <c r="H29" s="312"/>
      <c r="I29" s="51"/>
      <c r="J29" s="310">
        <f t="shared" si="0"/>
        <v>0</v>
      </c>
    </row>
    <row r="30" spans="1:10" x14ac:dyDescent="0.25">
      <c r="A30" s="34">
        <v>28</v>
      </c>
      <c r="B30" s="223" t="s">
        <v>169</v>
      </c>
      <c r="C30" s="234">
        <v>1998</v>
      </c>
      <c r="D30" s="250" t="s">
        <v>399</v>
      </c>
      <c r="E30" s="43" t="s">
        <v>399</v>
      </c>
      <c r="F30" s="240">
        <v>16</v>
      </c>
      <c r="G30" s="225" t="s">
        <v>59</v>
      </c>
      <c r="H30" s="312"/>
      <c r="I30" s="51"/>
      <c r="J30" s="310">
        <f t="shared" si="0"/>
        <v>0</v>
      </c>
    </row>
    <row r="31" spans="1:10" x14ac:dyDescent="0.25">
      <c r="A31" s="34">
        <v>29</v>
      </c>
      <c r="B31" s="31" t="s">
        <v>68</v>
      </c>
      <c r="C31" s="237">
        <v>1986</v>
      </c>
      <c r="D31" s="251" t="s">
        <v>398</v>
      </c>
      <c r="E31" s="43" t="s">
        <v>398</v>
      </c>
      <c r="F31" s="240">
        <v>28</v>
      </c>
      <c r="G31" s="46" t="s">
        <v>65</v>
      </c>
      <c r="H31" s="312"/>
      <c r="I31" s="51"/>
      <c r="J31" s="310">
        <f t="shared" si="0"/>
        <v>0</v>
      </c>
    </row>
    <row r="32" spans="1:10" x14ac:dyDescent="0.25">
      <c r="A32" s="34">
        <v>30</v>
      </c>
      <c r="B32" s="223" t="s">
        <v>170</v>
      </c>
      <c r="C32" s="234">
        <v>1998</v>
      </c>
      <c r="D32" s="250" t="s">
        <v>398</v>
      </c>
      <c r="E32" s="43" t="s">
        <v>398</v>
      </c>
      <c r="F32" s="240">
        <v>16</v>
      </c>
      <c r="G32" s="225" t="s">
        <v>323</v>
      </c>
      <c r="H32" s="312"/>
      <c r="I32" s="51"/>
      <c r="J32" s="310">
        <f t="shared" si="0"/>
        <v>0</v>
      </c>
    </row>
    <row r="33" spans="1:10" x14ac:dyDescent="0.25">
      <c r="A33" s="34">
        <v>31</v>
      </c>
      <c r="B33" s="32" t="s">
        <v>66</v>
      </c>
      <c r="C33" s="235">
        <v>1988</v>
      </c>
      <c r="D33" s="233" t="s">
        <v>398</v>
      </c>
      <c r="E33" s="43" t="s">
        <v>398</v>
      </c>
      <c r="F33" s="240">
        <v>26</v>
      </c>
      <c r="G33" s="45" t="s">
        <v>318</v>
      </c>
      <c r="H33" s="312"/>
      <c r="I33" s="51"/>
      <c r="J33" s="310">
        <f t="shared" si="0"/>
        <v>0</v>
      </c>
    </row>
    <row r="34" spans="1:10" x14ac:dyDescent="0.25">
      <c r="A34" s="34">
        <v>32</v>
      </c>
      <c r="B34" s="247" t="s">
        <v>124</v>
      </c>
      <c r="C34" s="248">
        <v>1991</v>
      </c>
      <c r="D34" s="248" t="s">
        <v>398</v>
      </c>
      <c r="E34" s="4" t="s">
        <v>398</v>
      </c>
      <c r="F34" s="121">
        <v>23</v>
      </c>
      <c r="G34" s="249" t="s">
        <v>334</v>
      </c>
      <c r="H34" s="312"/>
      <c r="I34" s="51"/>
      <c r="J34" s="310">
        <f t="shared" si="0"/>
        <v>0</v>
      </c>
    </row>
    <row r="35" spans="1:10" x14ac:dyDescent="0.25">
      <c r="A35" s="34">
        <v>33</v>
      </c>
      <c r="B35" s="247" t="s">
        <v>172</v>
      </c>
      <c r="C35" s="248">
        <v>1986</v>
      </c>
      <c r="D35" s="248" t="s">
        <v>398</v>
      </c>
      <c r="E35" s="4" t="s">
        <v>398</v>
      </c>
      <c r="F35" s="121">
        <v>28</v>
      </c>
      <c r="G35" s="249" t="s">
        <v>358</v>
      </c>
      <c r="H35" s="312"/>
      <c r="I35" s="51"/>
      <c r="J35" s="310">
        <f t="shared" si="0"/>
        <v>0</v>
      </c>
    </row>
    <row r="36" spans="1:10" x14ac:dyDescent="0.25">
      <c r="A36" s="34">
        <v>34</v>
      </c>
      <c r="B36" s="223" t="s">
        <v>151</v>
      </c>
      <c r="C36" s="234">
        <v>1938</v>
      </c>
      <c r="D36" s="250" t="s">
        <v>398</v>
      </c>
      <c r="E36" s="43" t="s">
        <v>501</v>
      </c>
      <c r="F36" s="240">
        <v>76</v>
      </c>
      <c r="G36" s="225" t="s">
        <v>349</v>
      </c>
      <c r="H36" s="312"/>
      <c r="I36" s="51"/>
      <c r="J36" s="310">
        <f t="shared" si="0"/>
        <v>0</v>
      </c>
    </row>
    <row r="37" spans="1:10" x14ac:dyDescent="0.25">
      <c r="A37" s="34">
        <v>35</v>
      </c>
      <c r="B37" s="223" t="s">
        <v>173</v>
      </c>
      <c r="C37" s="234">
        <v>1977</v>
      </c>
      <c r="D37" s="250" t="s">
        <v>398</v>
      </c>
      <c r="E37" s="43" t="s">
        <v>398</v>
      </c>
      <c r="F37" s="240">
        <v>37</v>
      </c>
      <c r="G37" s="225" t="s">
        <v>324</v>
      </c>
      <c r="H37" s="312"/>
      <c r="I37" s="51"/>
      <c r="J37" s="310">
        <f t="shared" si="0"/>
        <v>0</v>
      </c>
    </row>
    <row r="38" spans="1:10" x14ac:dyDescent="0.25">
      <c r="A38" s="34">
        <v>36</v>
      </c>
      <c r="B38" s="223" t="s">
        <v>174</v>
      </c>
      <c r="C38" s="234">
        <v>1982</v>
      </c>
      <c r="D38" s="250" t="s">
        <v>398</v>
      </c>
      <c r="E38" s="43" t="s">
        <v>398</v>
      </c>
      <c r="F38" s="240">
        <v>32</v>
      </c>
      <c r="G38" s="225" t="s">
        <v>21</v>
      </c>
      <c r="H38" s="312"/>
      <c r="I38" s="51"/>
      <c r="J38" s="310">
        <f t="shared" si="0"/>
        <v>0</v>
      </c>
    </row>
    <row r="39" spans="1:10" x14ac:dyDescent="0.25">
      <c r="A39" s="34">
        <v>37</v>
      </c>
      <c r="B39" s="32" t="s">
        <v>109</v>
      </c>
      <c r="C39" s="235">
        <v>1977</v>
      </c>
      <c r="D39" s="233" t="s">
        <v>399</v>
      </c>
      <c r="E39" s="43" t="s">
        <v>493</v>
      </c>
      <c r="F39" s="240">
        <v>37</v>
      </c>
      <c r="G39" s="46" t="s">
        <v>332</v>
      </c>
      <c r="H39" s="312"/>
      <c r="I39" s="51"/>
      <c r="J39" s="310">
        <f t="shared" si="0"/>
        <v>0</v>
      </c>
    </row>
    <row r="40" spans="1:10" x14ac:dyDescent="0.25">
      <c r="A40" s="34">
        <v>38</v>
      </c>
      <c r="B40" s="223" t="s">
        <v>144</v>
      </c>
      <c r="C40" s="234">
        <v>1969</v>
      </c>
      <c r="D40" s="250" t="s">
        <v>399</v>
      </c>
      <c r="E40" s="43" t="s">
        <v>493</v>
      </c>
      <c r="F40" s="240">
        <v>45</v>
      </c>
      <c r="G40" s="225" t="s">
        <v>323</v>
      </c>
      <c r="H40" s="312"/>
      <c r="I40" s="51"/>
      <c r="J40" s="310">
        <f t="shared" si="0"/>
        <v>0</v>
      </c>
    </row>
    <row r="41" spans="1:10" x14ac:dyDescent="0.25">
      <c r="A41" s="34">
        <v>39</v>
      </c>
      <c r="B41" s="223" t="s">
        <v>176</v>
      </c>
      <c r="C41" s="234">
        <v>1985</v>
      </c>
      <c r="D41" s="250" t="s">
        <v>399</v>
      </c>
      <c r="E41" s="43" t="s">
        <v>399</v>
      </c>
      <c r="F41" s="240">
        <v>29</v>
      </c>
      <c r="G41" s="225" t="s">
        <v>335</v>
      </c>
      <c r="H41" s="312"/>
      <c r="I41" s="51"/>
      <c r="J41" s="310">
        <f t="shared" si="0"/>
        <v>0</v>
      </c>
    </row>
    <row r="42" spans="1:10" x14ac:dyDescent="0.25">
      <c r="A42" s="34">
        <v>40</v>
      </c>
      <c r="B42" s="223" t="s">
        <v>177</v>
      </c>
      <c r="C42" s="234">
        <v>1973</v>
      </c>
      <c r="D42" s="250" t="s">
        <v>398</v>
      </c>
      <c r="E42" s="43" t="s">
        <v>500</v>
      </c>
      <c r="F42" s="240">
        <v>41</v>
      </c>
      <c r="G42" s="225" t="s">
        <v>359</v>
      </c>
      <c r="H42" s="312"/>
      <c r="I42" s="51"/>
      <c r="J42" s="310">
        <f t="shared" si="0"/>
        <v>0</v>
      </c>
    </row>
    <row r="43" spans="1:10" x14ac:dyDescent="0.25">
      <c r="A43" s="34">
        <v>41</v>
      </c>
      <c r="B43" s="247" t="s">
        <v>47</v>
      </c>
      <c r="C43" s="248">
        <v>1979</v>
      </c>
      <c r="D43" s="248" t="s">
        <v>398</v>
      </c>
      <c r="E43" s="4" t="s">
        <v>398</v>
      </c>
      <c r="F43" s="121">
        <v>35</v>
      </c>
      <c r="G43" s="249" t="s">
        <v>356</v>
      </c>
      <c r="H43" s="312"/>
      <c r="I43" s="51"/>
      <c r="J43" s="310">
        <f t="shared" si="0"/>
        <v>0</v>
      </c>
    </row>
    <row r="44" spans="1:10" x14ac:dyDescent="0.25">
      <c r="A44" s="34">
        <v>42</v>
      </c>
      <c r="B44" s="223" t="s">
        <v>25</v>
      </c>
      <c r="C44" s="234">
        <v>1973</v>
      </c>
      <c r="D44" s="250" t="s">
        <v>398</v>
      </c>
      <c r="E44" s="43" t="s">
        <v>500</v>
      </c>
      <c r="F44" s="240">
        <v>41</v>
      </c>
      <c r="G44" s="225" t="s">
        <v>356</v>
      </c>
      <c r="H44" s="312"/>
      <c r="I44" s="51"/>
      <c r="J44" s="310">
        <f t="shared" si="0"/>
        <v>0</v>
      </c>
    </row>
    <row r="45" spans="1:10" x14ac:dyDescent="0.25">
      <c r="A45" s="34">
        <v>43</v>
      </c>
      <c r="B45" s="223" t="s">
        <v>178</v>
      </c>
      <c r="C45" s="234">
        <v>1980</v>
      </c>
      <c r="D45" s="250" t="s">
        <v>398</v>
      </c>
      <c r="E45" s="43" t="s">
        <v>398</v>
      </c>
      <c r="F45" s="240">
        <v>34</v>
      </c>
      <c r="G45" s="225" t="s">
        <v>332</v>
      </c>
      <c r="H45" s="312"/>
      <c r="I45" s="51"/>
      <c r="J45" s="310">
        <f t="shared" si="0"/>
        <v>0</v>
      </c>
    </row>
    <row r="46" spans="1:10" x14ac:dyDescent="0.25">
      <c r="A46" s="34">
        <v>44</v>
      </c>
      <c r="B46" s="223" t="s">
        <v>179</v>
      </c>
      <c r="C46" s="234">
        <v>1987</v>
      </c>
      <c r="D46" s="250" t="s">
        <v>399</v>
      </c>
      <c r="E46" s="43" t="s">
        <v>399</v>
      </c>
      <c r="F46" s="240">
        <v>27</v>
      </c>
      <c r="G46" s="225" t="s">
        <v>360</v>
      </c>
      <c r="H46" s="312"/>
      <c r="I46" s="51"/>
      <c r="J46" s="310">
        <f t="shared" si="0"/>
        <v>0</v>
      </c>
    </row>
    <row r="47" spans="1:10" x14ac:dyDescent="0.25">
      <c r="A47" s="34">
        <v>45</v>
      </c>
      <c r="B47" s="223" t="s">
        <v>180</v>
      </c>
      <c r="C47" s="234">
        <v>1965</v>
      </c>
      <c r="D47" s="250" t="s">
        <v>398</v>
      </c>
      <c r="E47" s="43" t="s">
        <v>500</v>
      </c>
      <c r="F47" s="240">
        <v>49</v>
      </c>
      <c r="G47" s="225" t="s">
        <v>60</v>
      </c>
      <c r="H47" s="312"/>
      <c r="I47" s="51"/>
      <c r="J47" s="310">
        <f t="shared" si="0"/>
        <v>0</v>
      </c>
    </row>
    <row r="48" spans="1:10" x14ac:dyDescent="0.25">
      <c r="A48" s="34">
        <v>46</v>
      </c>
      <c r="B48" s="32" t="s">
        <v>99</v>
      </c>
      <c r="C48" s="235">
        <v>1997</v>
      </c>
      <c r="D48" s="233" t="s">
        <v>398</v>
      </c>
      <c r="E48" s="43" t="s">
        <v>398</v>
      </c>
      <c r="F48" s="240">
        <v>17</v>
      </c>
      <c r="G48" s="45" t="s">
        <v>323</v>
      </c>
      <c r="H48" s="312"/>
      <c r="I48" s="51"/>
      <c r="J48" s="310">
        <f t="shared" si="0"/>
        <v>0</v>
      </c>
    </row>
    <row r="49" spans="1:10" x14ac:dyDescent="0.25">
      <c r="A49" s="34">
        <v>47</v>
      </c>
      <c r="B49" s="223" t="s">
        <v>147</v>
      </c>
      <c r="C49" s="234">
        <v>1954</v>
      </c>
      <c r="D49" s="250" t="s">
        <v>398</v>
      </c>
      <c r="E49" s="43" t="s">
        <v>501</v>
      </c>
      <c r="F49" s="240">
        <v>60</v>
      </c>
      <c r="G49" s="225" t="s">
        <v>320</v>
      </c>
      <c r="H49" s="312"/>
      <c r="I49" s="51"/>
      <c r="J49" s="310">
        <f t="shared" si="0"/>
        <v>0</v>
      </c>
    </row>
    <row r="50" spans="1:10" x14ac:dyDescent="0.25">
      <c r="A50" s="34">
        <v>48</v>
      </c>
      <c r="B50" s="223" t="s">
        <v>139</v>
      </c>
      <c r="C50" s="234">
        <v>1989</v>
      </c>
      <c r="D50" s="250" t="s">
        <v>398</v>
      </c>
      <c r="E50" s="43" t="s">
        <v>398</v>
      </c>
      <c r="F50" s="240">
        <v>25</v>
      </c>
      <c r="G50" s="225" t="s">
        <v>334</v>
      </c>
      <c r="H50" s="312"/>
      <c r="I50" s="51"/>
      <c r="J50" s="310">
        <f t="shared" si="0"/>
        <v>0</v>
      </c>
    </row>
    <row r="51" spans="1:10" x14ac:dyDescent="0.25">
      <c r="A51" s="34">
        <v>49</v>
      </c>
      <c r="B51" s="31" t="s">
        <v>110</v>
      </c>
      <c r="C51" s="237">
        <v>1971</v>
      </c>
      <c r="D51" s="251" t="s">
        <v>398</v>
      </c>
      <c r="E51" s="43" t="s">
        <v>500</v>
      </c>
      <c r="F51" s="240">
        <v>43</v>
      </c>
      <c r="G51" s="49" t="s">
        <v>327</v>
      </c>
      <c r="H51" s="312"/>
      <c r="I51" s="51"/>
      <c r="J51" s="310">
        <f t="shared" si="0"/>
        <v>0</v>
      </c>
    </row>
    <row r="52" spans="1:10" x14ac:dyDescent="0.25">
      <c r="A52" s="34">
        <v>50</v>
      </c>
      <c r="B52" s="223" t="s">
        <v>181</v>
      </c>
      <c r="C52" s="234">
        <v>1998</v>
      </c>
      <c r="D52" s="250" t="s">
        <v>398</v>
      </c>
      <c r="E52" s="43" t="s">
        <v>398</v>
      </c>
      <c r="F52" s="240">
        <v>16</v>
      </c>
      <c r="G52" s="225" t="s">
        <v>323</v>
      </c>
      <c r="H52" s="312"/>
      <c r="I52" s="51"/>
      <c r="J52" s="310">
        <f t="shared" si="0"/>
        <v>0</v>
      </c>
    </row>
    <row r="53" spans="1:10" x14ac:dyDescent="0.25">
      <c r="A53" s="34">
        <v>51</v>
      </c>
      <c r="B53" s="223" t="s">
        <v>182</v>
      </c>
      <c r="C53" s="234">
        <v>1983</v>
      </c>
      <c r="D53" s="250" t="s">
        <v>398</v>
      </c>
      <c r="E53" s="43" t="s">
        <v>398</v>
      </c>
      <c r="F53" s="240">
        <v>31</v>
      </c>
      <c r="G53" s="225" t="s">
        <v>351</v>
      </c>
      <c r="H53" s="312"/>
      <c r="I53" s="51"/>
      <c r="J53" s="310">
        <f t="shared" si="0"/>
        <v>0</v>
      </c>
    </row>
    <row r="54" spans="1:10" x14ac:dyDescent="0.25">
      <c r="A54" s="34">
        <v>52</v>
      </c>
      <c r="B54" s="247" t="s">
        <v>150</v>
      </c>
      <c r="C54" s="248">
        <v>1941</v>
      </c>
      <c r="D54" s="248" t="s">
        <v>398</v>
      </c>
      <c r="E54" s="4" t="s">
        <v>501</v>
      </c>
      <c r="F54" s="121">
        <v>73</v>
      </c>
      <c r="G54" s="249" t="s">
        <v>348</v>
      </c>
      <c r="H54" s="312"/>
      <c r="I54" s="51"/>
      <c r="J54" s="310">
        <f t="shared" si="0"/>
        <v>0</v>
      </c>
    </row>
    <row r="55" spans="1:10" x14ac:dyDescent="0.25">
      <c r="A55" s="34">
        <v>53</v>
      </c>
      <c r="B55" s="247" t="s">
        <v>513</v>
      </c>
      <c r="C55" s="248">
        <v>1989</v>
      </c>
      <c r="D55" s="248" t="s">
        <v>398</v>
      </c>
      <c r="E55" s="4" t="s">
        <v>398</v>
      </c>
      <c r="F55" s="121">
        <v>25</v>
      </c>
      <c r="G55" s="249" t="s">
        <v>323</v>
      </c>
      <c r="H55" s="312"/>
      <c r="I55" s="51"/>
      <c r="J55" s="310">
        <f t="shared" si="0"/>
        <v>0</v>
      </c>
    </row>
    <row r="56" spans="1:10" x14ac:dyDescent="0.25">
      <c r="A56" s="34">
        <v>54</v>
      </c>
      <c r="B56" s="223" t="s">
        <v>183</v>
      </c>
      <c r="C56" s="234">
        <v>1979</v>
      </c>
      <c r="D56" s="250" t="s">
        <v>398</v>
      </c>
      <c r="E56" s="43" t="s">
        <v>398</v>
      </c>
      <c r="F56" s="240">
        <v>35</v>
      </c>
      <c r="G56" s="225" t="s">
        <v>361</v>
      </c>
      <c r="H56" s="312"/>
      <c r="I56" s="51"/>
      <c r="J56" s="310">
        <f t="shared" si="0"/>
        <v>0</v>
      </c>
    </row>
    <row r="57" spans="1:10" x14ac:dyDescent="0.25">
      <c r="A57" s="34">
        <v>55</v>
      </c>
      <c r="B57" s="32" t="s">
        <v>82</v>
      </c>
      <c r="C57" s="235">
        <v>1982</v>
      </c>
      <c r="D57" s="233" t="s">
        <v>398</v>
      </c>
      <c r="E57" s="43" t="s">
        <v>398</v>
      </c>
      <c r="F57" s="240">
        <v>32</v>
      </c>
      <c r="G57" s="48" t="s">
        <v>330</v>
      </c>
      <c r="H57" s="312"/>
      <c r="I57" s="51"/>
      <c r="J57" s="310">
        <f t="shared" si="0"/>
        <v>0</v>
      </c>
    </row>
    <row r="58" spans="1:10" x14ac:dyDescent="0.25">
      <c r="A58" s="241">
        <v>56</v>
      </c>
      <c r="B58" s="242" t="s">
        <v>502</v>
      </c>
      <c r="C58" s="243">
        <v>1966</v>
      </c>
      <c r="D58" s="252" t="s">
        <v>398</v>
      </c>
      <c r="E58" s="43" t="s">
        <v>500</v>
      </c>
      <c r="F58" s="240">
        <v>48</v>
      </c>
      <c r="G58" s="244" t="s">
        <v>386</v>
      </c>
      <c r="H58" s="312"/>
      <c r="I58" s="51"/>
      <c r="J58" s="310">
        <f t="shared" si="0"/>
        <v>0</v>
      </c>
    </row>
    <row r="59" spans="1:10" x14ac:dyDescent="0.25">
      <c r="A59" s="246">
        <v>57</v>
      </c>
      <c r="B59" s="247" t="s">
        <v>184</v>
      </c>
      <c r="C59" s="248">
        <v>1977</v>
      </c>
      <c r="D59" s="248" t="s">
        <v>398</v>
      </c>
      <c r="E59" s="43" t="s">
        <v>398</v>
      </c>
      <c r="F59" s="240">
        <v>37</v>
      </c>
      <c r="G59" s="249" t="s">
        <v>362</v>
      </c>
      <c r="H59" s="312"/>
      <c r="I59" s="51"/>
      <c r="J59" s="310">
        <f t="shared" si="0"/>
        <v>0</v>
      </c>
    </row>
    <row r="60" spans="1:10" x14ac:dyDescent="0.25">
      <c r="A60" s="34">
        <v>58</v>
      </c>
      <c r="B60" s="23" t="s">
        <v>185</v>
      </c>
      <c r="C60" s="238">
        <v>1995</v>
      </c>
      <c r="D60" s="238" t="s">
        <v>398</v>
      </c>
      <c r="E60" s="43" t="s">
        <v>398</v>
      </c>
      <c r="F60" s="240">
        <v>19</v>
      </c>
      <c r="G60" s="12" t="s">
        <v>334</v>
      </c>
      <c r="H60" s="312"/>
      <c r="I60" s="51"/>
      <c r="J60" s="310">
        <f t="shared" si="0"/>
        <v>0</v>
      </c>
    </row>
    <row r="61" spans="1:10" x14ac:dyDescent="0.25">
      <c r="A61" s="34">
        <v>59</v>
      </c>
      <c r="B61" s="23" t="s">
        <v>187</v>
      </c>
      <c r="C61" s="238">
        <v>1978</v>
      </c>
      <c r="D61" s="238" t="s">
        <v>398</v>
      </c>
      <c r="E61" s="43" t="s">
        <v>398</v>
      </c>
      <c r="F61" s="240">
        <v>36</v>
      </c>
      <c r="G61" s="12" t="s">
        <v>351</v>
      </c>
      <c r="H61" s="312"/>
      <c r="I61" s="51"/>
      <c r="J61" s="310">
        <f t="shared" si="0"/>
        <v>0</v>
      </c>
    </row>
    <row r="62" spans="1:10" x14ac:dyDescent="0.25">
      <c r="A62" s="34">
        <v>60</v>
      </c>
      <c r="B62" s="23" t="s">
        <v>188</v>
      </c>
      <c r="C62" s="238">
        <v>1980</v>
      </c>
      <c r="D62" s="238" t="s">
        <v>399</v>
      </c>
      <c r="E62" s="43" t="s">
        <v>399</v>
      </c>
      <c r="F62" s="240">
        <v>34</v>
      </c>
      <c r="G62" s="12" t="s">
        <v>351</v>
      </c>
      <c r="H62" s="312"/>
      <c r="I62" s="51"/>
      <c r="J62" s="310">
        <f t="shared" si="0"/>
        <v>0</v>
      </c>
    </row>
    <row r="63" spans="1:10" x14ac:dyDescent="0.25">
      <c r="A63" s="34">
        <v>61</v>
      </c>
      <c r="B63" s="224" t="s">
        <v>189</v>
      </c>
      <c r="C63" s="121">
        <v>1968</v>
      </c>
      <c r="D63" s="121" t="s">
        <v>398</v>
      </c>
      <c r="E63" s="43" t="s">
        <v>500</v>
      </c>
      <c r="F63" s="240">
        <v>46</v>
      </c>
      <c r="G63" s="226" t="s">
        <v>329</v>
      </c>
      <c r="H63" s="312"/>
      <c r="I63" s="51"/>
      <c r="J63" s="310">
        <f t="shared" si="0"/>
        <v>0</v>
      </c>
    </row>
    <row r="64" spans="1:10" x14ac:dyDescent="0.25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7" t="s">
        <v>65</v>
      </c>
      <c r="H64" s="312"/>
      <c r="I64" s="51"/>
      <c r="J64" s="310">
        <f t="shared" si="0"/>
        <v>0</v>
      </c>
    </row>
    <row r="65" spans="1:10" x14ac:dyDescent="0.25">
      <c r="A65" s="34">
        <v>63</v>
      </c>
      <c r="B65" s="247" t="s">
        <v>88</v>
      </c>
      <c r="C65" s="248">
        <v>1978</v>
      </c>
      <c r="D65" s="248" t="s">
        <v>398</v>
      </c>
      <c r="E65" s="43" t="s">
        <v>398</v>
      </c>
      <c r="F65" s="240">
        <v>36</v>
      </c>
      <c r="G65" s="249" t="s">
        <v>317</v>
      </c>
      <c r="H65" s="312"/>
      <c r="I65" s="51"/>
      <c r="J65" s="310">
        <f t="shared" si="0"/>
        <v>0</v>
      </c>
    </row>
    <row r="66" spans="1:10" x14ac:dyDescent="0.25">
      <c r="A66" s="34">
        <v>64</v>
      </c>
      <c r="B66" s="23" t="s">
        <v>190</v>
      </c>
      <c r="C66" s="238">
        <v>1979</v>
      </c>
      <c r="D66" s="238" t="s">
        <v>398</v>
      </c>
      <c r="E66" s="43" t="s">
        <v>398</v>
      </c>
      <c r="F66" s="240">
        <v>35</v>
      </c>
      <c r="G66" s="12" t="s">
        <v>364</v>
      </c>
      <c r="H66" s="312"/>
      <c r="I66" s="51"/>
      <c r="J66" s="310">
        <f t="shared" si="0"/>
        <v>0</v>
      </c>
    </row>
    <row r="67" spans="1:10" x14ac:dyDescent="0.25">
      <c r="A67" s="34">
        <v>65</v>
      </c>
      <c r="B67" s="23" t="s">
        <v>192</v>
      </c>
      <c r="C67" s="238">
        <v>1986</v>
      </c>
      <c r="D67" s="238" t="s">
        <v>398</v>
      </c>
      <c r="E67" s="43" t="s">
        <v>398</v>
      </c>
      <c r="F67" s="240">
        <v>28</v>
      </c>
      <c r="G67" s="12" t="s">
        <v>335</v>
      </c>
      <c r="H67" s="312"/>
      <c r="I67" s="51"/>
      <c r="J67" s="310">
        <f t="shared" ref="J67:J130" si="1">H67/6.2</f>
        <v>0</v>
      </c>
    </row>
    <row r="68" spans="1:10" x14ac:dyDescent="0.25">
      <c r="A68" s="34">
        <v>66</v>
      </c>
      <c r="B68" s="23" t="s">
        <v>193</v>
      </c>
      <c r="C68" s="238">
        <v>1986</v>
      </c>
      <c r="D68" s="238" t="s">
        <v>399</v>
      </c>
      <c r="E68" s="43" t="s">
        <v>399</v>
      </c>
      <c r="F68" s="240">
        <v>28</v>
      </c>
      <c r="G68" s="12" t="s">
        <v>336</v>
      </c>
      <c r="H68" s="312"/>
      <c r="I68" s="51"/>
      <c r="J68" s="310">
        <f t="shared" si="1"/>
        <v>0</v>
      </c>
    </row>
    <row r="69" spans="1:10" x14ac:dyDescent="0.25">
      <c r="A69" s="34">
        <v>67</v>
      </c>
      <c r="B69" s="23" t="s">
        <v>194</v>
      </c>
      <c r="C69" s="238">
        <v>1967</v>
      </c>
      <c r="D69" s="238" t="s">
        <v>398</v>
      </c>
      <c r="E69" s="43" t="s">
        <v>500</v>
      </c>
      <c r="F69" s="240">
        <v>47</v>
      </c>
      <c r="G69" s="12" t="s">
        <v>365</v>
      </c>
      <c r="H69" s="312"/>
      <c r="I69" s="51"/>
      <c r="J69" s="310">
        <f t="shared" si="1"/>
        <v>0</v>
      </c>
    </row>
    <row r="70" spans="1:10" x14ac:dyDescent="0.25">
      <c r="A70" s="34">
        <v>68</v>
      </c>
      <c r="B70" s="23" t="s">
        <v>195</v>
      </c>
      <c r="C70" s="238">
        <v>1992</v>
      </c>
      <c r="D70" s="238" t="s">
        <v>399</v>
      </c>
      <c r="E70" s="43" t="s">
        <v>399</v>
      </c>
      <c r="F70" s="240">
        <v>22</v>
      </c>
      <c r="G70" s="12" t="s">
        <v>365</v>
      </c>
      <c r="H70" s="312"/>
      <c r="I70" s="51"/>
      <c r="J70" s="310">
        <f t="shared" si="1"/>
        <v>0</v>
      </c>
    </row>
    <row r="71" spans="1:10" x14ac:dyDescent="0.25">
      <c r="A71" s="34">
        <v>69</v>
      </c>
      <c r="B71" s="23" t="s">
        <v>196</v>
      </c>
      <c r="C71" s="238">
        <v>1973</v>
      </c>
      <c r="D71" s="238" t="s">
        <v>398</v>
      </c>
      <c r="E71" s="4" t="s">
        <v>500</v>
      </c>
      <c r="F71" s="121">
        <v>41</v>
      </c>
      <c r="G71" s="12" t="s">
        <v>366</v>
      </c>
      <c r="H71" s="312"/>
      <c r="I71" s="51"/>
      <c r="J71" s="310">
        <f t="shared" si="1"/>
        <v>0</v>
      </c>
    </row>
    <row r="72" spans="1:10" x14ac:dyDescent="0.25">
      <c r="A72" s="34">
        <v>70</v>
      </c>
      <c r="B72" s="23" t="s">
        <v>197</v>
      </c>
      <c r="C72" s="238">
        <v>1985</v>
      </c>
      <c r="D72" s="238" t="s">
        <v>398</v>
      </c>
      <c r="E72" s="43" t="s">
        <v>398</v>
      </c>
      <c r="F72" s="240">
        <v>29</v>
      </c>
      <c r="G72" s="12" t="s">
        <v>335</v>
      </c>
      <c r="H72" s="312"/>
      <c r="I72" s="51"/>
      <c r="J72" s="310">
        <f t="shared" si="1"/>
        <v>0</v>
      </c>
    </row>
    <row r="73" spans="1:10" x14ac:dyDescent="0.25">
      <c r="A73" s="34">
        <v>71</v>
      </c>
      <c r="B73" s="23" t="s">
        <v>198</v>
      </c>
      <c r="C73" s="238">
        <v>1988</v>
      </c>
      <c r="D73" s="238" t="s">
        <v>398</v>
      </c>
      <c r="E73" s="43" t="s">
        <v>398</v>
      </c>
      <c r="F73" s="240">
        <v>26</v>
      </c>
      <c r="G73" s="12" t="s">
        <v>335</v>
      </c>
      <c r="H73" s="312"/>
      <c r="I73" s="51"/>
      <c r="J73" s="310">
        <f t="shared" si="1"/>
        <v>0</v>
      </c>
    </row>
    <row r="74" spans="1:10" x14ac:dyDescent="0.25">
      <c r="A74" s="34">
        <v>72</v>
      </c>
      <c r="B74" s="23" t="s">
        <v>199</v>
      </c>
      <c r="C74" s="238">
        <v>1982</v>
      </c>
      <c r="D74" s="238" t="s">
        <v>398</v>
      </c>
      <c r="E74" s="43" t="s">
        <v>398</v>
      </c>
      <c r="F74" s="240">
        <v>32</v>
      </c>
      <c r="G74" s="12" t="s">
        <v>320</v>
      </c>
      <c r="H74" s="312"/>
      <c r="I74" s="51"/>
      <c r="J74" s="310">
        <f t="shared" si="1"/>
        <v>0</v>
      </c>
    </row>
    <row r="75" spans="1:10" x14ac:dyDescent="0.25">
      <c r="A75" s="34">
        <v>73</v>
      </c>
      <c r="B75" s="23" t="s">
        <v>200</v>
      </c>
      <c r="C75" s="238">
        <v>1974</v>
      </c>
      <c r="D75" s="238" t="s">
        <v>398</v>
      </c>
      <c r="E75" s="43" t="s">
        <v>500</v>
      </c>
      <c r="F75" s="240">
        <v>40</v>
      </c>
      <c r="G75" s="12" t="s">
        <v>363</v>
      </c>
      <c r="H75" s="312"/>
      <c r="I75" s="51"/>
      <c r="J75" s="310">
        <f t="shared" si="1"/>
        <v>0</v>
      </c>
    </row>
    <row r="76" spans="1:10" x14ac:dyDescent="0.25">
      <c r="A76" s="34">
        <v>74</v>
      </c>
      <c r="B76" s="23" t="s">
        <v>201</v>
      </c>
      <c r="C76" s="238">
        <v>1988</v>
      </c>
      <c r="D76" s="238" t="s">
        <v>399</v>
      </c>
      <c r="E76" s="43" t="s">
        <v>399</v>
      </c>
      <c r="F76" s="240">
        <v>26</v>
      </c>
      <c r="G76" s="12" t="s">
        <v>335</v>
      </c>
      <c r="H76" s="312"/>
      <c r="I76" s="51"/>
      <c r="J76" s="310">
        <f t="shared" si="1"/>
        <v>0</v>
      </c>
    </row>
    <row r="77" spans="1:10" x14ac:dyDescent="0.25">
      <c r="A77" s="34">
        <v>75</v>
      </c>
      <c r="B77" s="23" t="s">
        <v>202</v>
      </c>
      <c r="C77" s="238">
        <v>1995</v>
      </c>
      <c r="D77" s="238" t="s">
        <v>398</v>
      </c>
      <c r="E77" s="43" t="s">
        <v>398</v>
      </c>
      <c r="F77" s="240">
        <v>19</v>
      </c>
      <c r="G77" s="12" t="s">
        <v>59</v>
      </c>
      <c r="H77" s="312"/>
      <c r="I77" s="51"/>
      <c r="J77" s="310">
        <f t="shared" si="1"/>
        <v>0</v>
      </c>
    </row>
    <row r="78" spans="1:10" x14ac:dyDescent="0.25">
      <c r="A78" s="34">
        <v>76</v>
      </c>
      <c r="B78" s="23" t="s">
        <v>203</v>
      </c>
      <c r="C78" s="238">
        <v>1990</v>
      </c>
      <c r="D78" s="238" t="s">
        <v>398</v>
      </c>
      <c r="E78" s="43" t="s">
        <v>398</v>
      </c>
      <c r="F78" s="240">
        <v>24</v>
      </c>
      <c r="G78" s="12" t="s">
        <v>367</v>
      </c>
      <c r="H78" s="312"/>
      <c r="I78" s="51"/>
      <c r="J78" s="310">
        <f t="shared" si="1"/>
        <v>0</v>
      </c>
    </row>
    <row r="79" spans="1:10" x14ac:dyDescent="0.25">
      <c r="A79" s="34">
        <v>77</v>
      </c>
      <c r="B79" s="1" t="s">
        <v>132</v>
      </c>
      <c r="C79" s="239">
        <v>1972</v>
      </c>
      <c r="D79" s="239" t="s">
        <v>398</v>
      </c>
      <c r="E79" s="43" t="s">
        <v>500</v>
      </c>
      <c r="F79" s="240">
        <v>42</v>
      </c>
      <c r="G79" s="228" t="s">
        <v>342</v>
      </c>
      <c r="H79" s="312"/>
      <c r="I79" s="51"/>
      <c r="J79" s="310">
        <f t="shared" si="1"/>
        <v>0</v>
      </c>
    </row>
    <row r="80" spans="1:10" x14ac:dyDescent="0.25">
      <c r="A80" s="34">
        <v>78</v>
      </c>
      <c r="B80" s="1" t="s">
        <v>118</v>
      </c>
      <c r="C80" s="239">
        <v>1998</v>
      </c>
      <c r="D80" s="239" t="s">
        <v>398</v>
      </c>
      <c r="E80" s="43" t="s">
        <v>398</v>
      </c>
      <c r="F80" s="240">
        <v>16</v>
      </c>
      <c r="G80" s="228" t="s">
        <v>334</v>
      </c>
      <c r="H80" s="312"/>
      <c r="I80" s="51"/>
      <c r="J80" s="310">
        <f t="shared" si="1"/>
        <v>0</v>
      </c>
    </row>
    <row r="81" spans="1:10" x14ac:dyDescent="0.25">
      <c r="A81" s="34">
        <v>79</v>
      </c>
      <c r="B81" s="1" t="s">
        <v>93</v>
      </c>
      <c r="C81" s="239">
        <v>1990</v>
      </c>
      <c r="D81" s="239" t="s">
        <v>398</v>
      </c>
      <c r="E81" s="43" t="s">
        <v>398</v>
      </c>
      <c r="F81" s="240">
        <v>24</v>
      </c>
      <c r="G81" s="228" t="s">
        <v>334</v>
      </c>
      <c r="H81" s="312"/>
      <c r="I81" s="51"/>
      <c r="J81" s="310">
        <f t="shared" si="1"/>
        <v>0</v>
      </c>
    </row>
    <row r="82" spans="1:10" x14ac:dyDescent="0.25">
      <c r="A82" s="34">
        <v>80</v>
      </c>
      <c r="B82" s="23" t="s">
        <v>93</v>
      </c>
      <c r="C82" s="238">
        <v>1963</v>
      </c>
      <c r="D82" s="238" t="s">
        <v>398</v>
      </c>
      <c r="E82" s="43" t="s">
        <v>506</v>
      </c>
      <c r="F82" s="240">
        <v>51</v>
      </c>
      <c r="G82" s="12" t="s">
        <v>334</v>
      </c>
      <c r="H82" s="312"/>
      <c r="I82" s="51"/>
      <c r="J82" s="310">
        <f t="shared" si="1"/>
        <v>0</v>
      </c>
    </row>
    <row r="83" spans="1:10" x14ac:dyDescent="0.25">
      <c r="A83" s="34">
        <v>81</v>
      </c>
      <c r="B83" s="23" t="s">
        <v>61</v>
      </c>
      <c r="C83" s="238">
        <v>1968</v>
      </c>
      <c r="D83" s="238" t="s">
        <v>398</v>
      </c>
      <c r="E83" s="43" t="s">
        <v>500</v>
      </c>
      <c r="F83" s="240">
        <v>46</v>
      </c>
      <c r="G83" s="12" t="s">
        <v>356</v>
      </c>
      <c r="H83" s="312"/>
      <c r="I83" s="51"/>
      <c r="J83" s="310">
        <f t="shared" si="1"/>
        <v>0</v>
      </c>
    </row>
    <row r="84" spans="1:10" x14ac:dyDescent="0.25">
      <c r="A84" s="34">
        <v>82</v>
      </c>
      <c r="B84" s="23" t="s">
        <v>204</v>
      </c>
      <c r="C84" s="238">
        <v>1976</v>
      </c>
      <c r="D84" s="238" t="s">
        <v>398</v>
      </c>
      <c r="E84" s="43" t="s">
        <v>398</v>
      </c>
      <c r="F84" s="240">
        <v>38</v>
      </c>
      <c r="G84" s="12" t="s">
        <v>335</v>
      </c>
      <c r="H84" s="312"/>
      <c r="I84" s="51"/>
      <c r="J84" s="310">
        <f t="shared" si="1"/>
        <v>0</v>
      </c>
    </row>
    <row r="85" spans="1:10" x14ac:dyDescent="0.25">
      <c r="A85" s="34">
        <v>83</v>
      </c>
      <c r="B85" s="23" t="s">
        <v>205</v>
      </c>
      <c r="C85" s="238">
        <v>1987</v>
      </c>
      <c r="D85" s="238" t="s">
        <v>398</v>
      </c>
      <c r="E85" s="4" t="s">
        <v>398</v>
      </c>
      <c r="F85" s="121">
        <v>27</v>
      </c>
      <c r="G85" s="12" t="s">
        <v>368</v>
      </c>
      <c r="H85" s="312"/>
      <c r="I85" s="51"/>
      <c r="J85" s="310">
        <f t="shared" si="1"/>
        <v>0</v>
      </c>
    </row>
    <row r="86" spans="1:10" x14ac:dyDescent="0.25">
      <c r="A86" s="34">
        <v>84</v>
      </c>
      <c r="B86" s="23" t="s">
        <v>123</v>
      </c>
      <c r="C86" s="238">
        <v>1997</v>
      </c>
      <c r="D86" s="24" t="s">
        <v>398</v>
      </c>
      <c r="E86" s="43" t="s">
        <v>398</v>
      </c>
      <c r="F86" s="240">
        <v>17</v>
      </c>
      <c r="G86" s="24" t="s">
        <v>334</v>
      </c>
      <c r="H86" s="312"/>
      <c r="I86" s="51"/>
      <c r="J86" s="310">
        <f t="shared" si="1"/>
        <v>0</v>
      </c>
    </row>
    <row r="87" spans="1:10" x14ac:dyDescent="0.25">
      <c r="A87" s="34">
        <v>85</v>
      </c>
      <c r="B87" s="247" t="s">
        <v>511</v>
      </c>
      <c r="C87" s="248">
        <v>1971</v>
      </c>
      <c r="D87" s="345" t="s">
        <v>398</v>
      </c>
      <c r="E87" s="43" t="s">
        <v>500</v>
      </c>
      <c r="F87" s="240">
        <v>43</v>
      </c>
      <c r="G87" s="345" t="s">
        <v>323</v>
      </c>
      <c r="H87" s="312"/>
      <c r="I87" s="51"/>
      <c r="J87" s="310">
        <f t="shared" si="1"/>
        <v>0</v>
      </c>
    </row>
    <row r="88" spans="1:10" x14ac:dyDescent="0.25">
      <c r="A88" s="34">
        <v>86</v>
      </c>
      <c r="B88" s="23" t="s">
        <v>488</v>
      </c>
      <c r="C88" s="238">
        <v>1971</v>
      </c>
      <c r="D88" s="238" t="s">
        <v>398</v>
      </c>
      <c r="E88" s="43" t="s">
        <v>500</v>
      </c>
      <c r="F88" s="240">
        <v>43</v>
      </c>
      <c r="G88" s="12" t="s">
        <v>489</v>
      </c>
      <c r="H88" s="312"/>
      <c r="I88" s="51"/>
      <c r="J88" s="310">
        <f t="shared" si="1"/>
        <v>0</v>
      </c>
    </row>
    <row r="89" spans="1:10" x14ac:dyDescent="0.25">
      <c r="A89" s="34">
        <v>87</v>
      </c>
      <c r="B89" s="23" t="s">
        <v>206</v>
      </c>
      <c r="C89" s="238">
        <v>1988</v>
      </c>
      <c r="D89" s="238" t="s">
        <v>399</v>
      </c>
      <c r="E89" s="43" t="s">
        <v>399</v>
      </c>
      <c r="F89" s="240">
        <v>26</v>
      </c>
      <c r="G89" s="12" t="s">
        <v>327</v>
      </c>
      <c r="H89" s="312"/>
      <c r="I89" s="51"/>
      <c r="J89" s="310">
        <f t="shared" si="1"/>
        <v>0</v>
      </c>
    </row>
    <row r="90" spans="1:10" x14ac:dyDescent="0.25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0">
        <v>32</v>
      </c>
      <c r="G90" s="226" t="s">
        <v>364</v>
      </c>
      <c r="H90" s="312"/>
      <c r="I90" s="51"/>
      <c r="J90" s="310">
        <f t="shared" si="1"/>
        <v>0</v>
      </c>
    </row>
    <row r="91" spans="1:10" x14ac:dyDescent="0.25">
      <c r="A91" s="34">
        <v>89</v>
      </c>
      <c r="B91" s="23" t="s">
        <v>81</v>
      </c>
      <c r="C91" s="238">
        <v>1969</v>
      </c>
      <c r="D91" s="238" t="s">
        <v>399</v>
      </c>
      <c r="E91" s="43" t="s">
        <v>493</v>
      </c>
      <c r="F91" s="240">
        <v>45</v>
      </c>
      <c r="G91" s="12" t="s">
        <v>329</v>
      </c>
      <c r="H91" s="312"/>
      <c r="I91" s="51"/>
      <c r="J91" s="310">
        <f t="shared" si="1"/>
        <v>0</v>
      </c>
    </row>
    <row r="92" spans="1:10" x14ac:dyDescent="0.25">
      <c r="A92" s="34">
        <v>90</v>
      </c>
      <c r="B92" s="23" t="s">
        <v>208</v>
      </c>
      <c r="C92" s="238">
        <v>1956</v>
      </c>
      <c r="D92" s="238" t="s">
        <v>398</v>
      </c>
      <c r="E92" s="43" t="s">
        <v>506</v>
      </c>
      <c r="F92" s="240">
        <v>58</v>
      </c>
      <c r="G92" s="12" t="s">
        <v>369</v>
      </c>
      <c r="H92" s="312"/>
      <c r="I92" s="51"/>
      <c r="J92" s="310">
        <f t="shared" si="1"/>
        <v>0</v>
      </c>
    </row>
    <row r="93" spans="1:10" x14ac:dyDescent="0.25">
      <c r="A93" s="34">
        <v>91</v>
      </c>
      <c r="B93" s="224" t="s">
        <v>53</v>
      </c>
      <c r="C93" s="121">
        <v>1971</v>
      </c>
      <c r="D93" s="121" t="s">
        <v>398</v>
      </c>
      <c r="E93" s="43" t="s">
        <v>500</v>
      </c>
      <c r="F93" s="240">
        <v>43</v>
      </c>
      <c r="G93" s="226" t="s">
        <v>59</v>
      </c>
      <c r="H93" s="312"/>
      <c r="I93" s="51"/>
      <c r="J93" s="310">
        <f t="shared" si="1"/>
        <v>0</v>
      </c>
    </row>
    <row r="94" spans="1:10" x14ac:dyDescent="0.25">
      <c r="A94" s="34">
        <v>92</v>
      </c>
      <c r="B94" s="247" t="s">
        <v>87</v>
      </c>
      <c r="C94" s="248">
        <v>1976</v>
      </c>
      <c r="D94" s="248" t="s">
        <v>398</v>
      </c>
      <c r="E94" s="43" t="s">
        <v>398</v>
      </c>
      <c r="F94" s="240">
        <v>38</v>
      </c>
      <c r="G94" s="249" t="s">
        <v>331</v>
      </c>
      <c r="H94" s="312"/>
      <c r="I94" s="51"/>
      <c r="J94" s="310">
        <f t="shared" si="1"/>
        <v>0</v>
      </c>
    </row>
    <row r="95" spans="1:10" x14ac:dyDescent="0.25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0">
        <v>52</v>
      </c>
      <c r="G95" s="226" t="s">
        <v>370</v>
      </c>
      <c r="H95" s="312"/>
      <c r="I95" s="51"/>
      <c r="J95" s="310">
        <f t="shared" si="1"/>
        <v>0</v>
      </c>
    </row>
    <row r="96" spans="1:10" x14ac:dyDescent="0.25">
      <c r="A96" s="34">
        <v>94</v>
      </c>
      <c r="B96" s="23" t="s">
        <v>70</v>
      </c>
      <c r="C96" s="238">
        <v>1982</v>
      </c>
      <c r="D96" s="238" t="s">
        <v>399</v>
      </c>
      <c r="E96" s="43" t="s">
        <v>399</v>
      </c>
      <c r="F96" s="240">
        <v>32</v>
      </c>
      <c r="G96" s="12" t="s">
        <v>320</v>
      </c>
      <c r="H96" s="312"/>
      <c r="I96" s="51"/>
      <c r="J96" s="310">
        <f t="shared" si="1"/>
        <v>0</v>
      </c>
    </row>
    <row r="97" spans="1:10" x14ac:dyDescent="0.25">
      <c r="A97" s="34">
        <v>95</v>
      </c>
      <c r="B97" s="23" t="s">
        <v>28</v>
      </c>
      <c r="C97" s="238">
        <v>1977</v>
      </c>
      <c r="D97" s="238" t="s">
        <v>399</v>
      </c>
      <c r="E97" s="43" t="s">
        <v>493</v>
      </c>
      <c r="F97" s="240">
        <v>37</v>
      </c>
      <c r="G97" s="12" t="s">
        <v>353</v>
      </c>
      <c r="H97" s="312"/>
      <c r="I97" s="51"/>
      <c r="J97" s="310">
        <f t="shared" si="1"/>
        <v>0</v>
      </c>
    </row>
    <row r="98" spans="1:10" x14ac:dyDescent="0.25">
      <c r="A98" s="34">
        <v>96</v>
      </c>
      <c r="B98" s="23" t="s">
        <v>210</v>
      </c>
      <c r="C98" s="238">
        <v>1996</v>
      </c>
      <c r="D98" s="238" t="s">
        <v>398</v>
      </c>
      <c r="E98" s="43" t="s">
        <v>398</v>
      </c>
      <c r="F98" s="240">
        <v>18</v>
      </c>
      <c r="G98" s="12" t="s">
        <v>59</v>
      </c>
      <c r="H98" s="312"/>
      <c r="I98" s="51"/>
      <c r="J98" s="310">
        <f t="shared" si="1"/>
        <v>0</v>
      </c>
    </row>
    <row r="99" spans="1:10" x14ac:dyDescent="0.25">
      <c r="A99" s="34">
        <v>97</v>
      </c>
      <c r="B99" s="1" t="s">
        <v>211</v>
      </c>
      <c r="C99" s="239">
        <v>1992</v>
      </c>
      <c r="D99" s="239" t="s">
        <v>399</v>
      </c>
      <c r="E99" s="43" t="s">
        <v>399</v>
      </c>
      <c r="F99" s="240">
        <v>22</v>
      </c>
      <c r="G99" s="228" t="s">
        <v>324</v>
      </c>
      <c r="H99" s="312"/>
      <c r="I99" s="51"/>
      <c r="J99" s="310">
        <f t="shared" si="1"/>
        <v>0</v>
      </c>
    </row>
    <row r="100" spans="1:10" x14ac:dyDescent="0.25">
      <c r="A100" s="34">
        <v>98</v>
      </c>
      <c r="B100" s="23" t="s">
        <v>498</v>
      </c>
      <c r="C100" s="238">
        <v>1956</v>
      </c>
      <c r="D100" s="238" t="s">
        <v>398</v>
      </c>
      <c r="E100" s="43" t="s">
        <v>506</v>
      </c>
      <c r="F100" s="240">
        <v>58</v>
      </c>
      <c r="G100" s="12" t="s">
        <v>59</v>
      </c>
      <c r="H100" s="312"/>
      <c r="I100" s="51"/>
      <c r="J100" s="310">
        <f t="shared" si="1"/>
        <v>0</v>
      </c>
    </row>
    <row r="101" spans="1:10" x14ac:dyDescent="0.25">
      <c r="A101" s="34">
        <v>99</v>
      </c>
      <c r="B101" s="23" t="s">
        <v>96</v>
      </c>
      <c r="C101" s="238">
        <v>1983</v>
      </c>
      <c r="D101" s="238" t="s">
        <v>398</v>
      </c>
      <c r="E101" s="43" t="s">
        <v>398</v>
      </c>
      <c r="F101" s="240">
        <v>31</v>
      </c>
      <c r="G101" s="12" t="s">
        <v>335</v>
      </c>
      <c r="H101" s="312"/>
      <c r="I101" s="51"/>
      <c r="J101" s="310">
        <f t="shared" si="1"/>
        <v>0</v>
      </c>
    </row>
    <row r="102" spans="1:10" x14ac:dyDescent="0.25">
      <c r="A102" s="34">
        <v>100</v>
      </c>
      <c r="B102" s="23" t="s">
        <v>212</v>
      </c>
      <c r="C102" s="238">
        <v>1977</v>
      </c>
      <c r="D102" s="238" t="s">
        <v>398</v>
      </c>
      <c r="E102" s="43" t="s">
        <v>398</v>
      </c>
      <c r="F102" s="240">
        <v>37</v>
      </c>
      <c r="G102" s="12" t="s">
        <v>317</v>
      </c>
      <c r="H102" s="312"/>
      <c r="I102" s="51"/>
      <c r="J102" s="310">
        <f t="shared" si="1"/>
        <v>0</v>
      </c>
    </row>
    <row r="103" spans="1:10" x14ac:dyDescent="0.25">
      <c r="A103" s="34">
        <v>101</v>
      </c>
      <c r="B103" s="23" t="s">
        <v>213</v>
      </c>
      <c r="C103" s="238">
        <v>1976</v>
      </c>
      <c r="D103" s="238" t="s">
        <v>398</v>
      </c>
      <c r="E103" s="43" t="s">
        <v>398</v>
      </c>
      <c r="F103" s="240">
        <v>38</v>
      </c>
      <c r="G103" s="12" t="s">
        <v>327</v>
      </c>
      <c r="H103" s="312"/>
      <c r="I103" s="51"/>
      <c r="J103" s="310">
        <f t="shared" si="1"/>
        <v>0</v>
      </c>
    </row>
    <row r="104" spans="1:10" x14ac:dyDescent="0.25">
      <c r="A104" s="34">
        <v>102</v>
      </c>
      <c r="B104" s="23" t="s">
        <v>138</v>
      </c>
      <c r="C104" s="238">
        <v>1976</v>
      </c>
      <c r="D104" s="238" t="s">
        <v>398</v>
      </c>
      <c r="E104" s="43" t="s">
        <v>398</v>
      </c>
      <c r="F104" s="240">
        <v>38</v>
      </c>
      <c r="G104" s="12" t="s">
        <v>327</v>
      </c>
      <c r="H104" s="312"/>
      <c r="I104" s="51"/>
      <c r="J104" s="310">
        <f t="shared" si="1"/>
        <v>0</v>
      </c>
    </row>
    <row r="105" spans="1:10" x14ac:dyDescent="0.25">
      <c r="A105" s="34">
        <v>103</v>
      </c>
      <c r="B105" s="23" t="s">
        <v>214</v>
      </c>
      <c r="C105" s="238">
        <v>1975</v>
      </c>
      <c r="D105" s="238" t="s">
        <v>398</v>
      </c>
      <c r="E105" s="43" t="s">
        <v>398</v>
      </c>
      <c r="F105" s="240">
        <v>39</v>
      </c>
      <c r="G105" s="12" t="s">
        <v>358</v>
      </c>
      <c r="H105" s="312"/>
      <c r="I105" s="51"/>
      <c r="J105" s="310">
        <f t="shared" si="1"/>
        <v>0</v>
      </c>
    </row>
    <row r="106" spans="1:10" x14ac:dyDescent="0.25">
      <c r="A106" s="34">
        <v>104</v>
      </c>
      <c r="B106" s="1" t="s">
        <v>215</v>
      </c>
      <c r="C106" s="239">
        <v>1992</v>
      </c>
      <c r="D106" s="239" t="s">
        <v>398</v>
      </c>
      <c r="E106" s="43" t="s">
        <v>398</v>
      </c>
      <c r="F106" s="240">
        <v>22</v>
      </c>
      <c r="G106" s="227" t="s">
        <v>331</v>
      </c>
      <c r="H106" s="312"/>
      <c r="I106" s="51"/>
      <c r="J106" s="310">
        <f t="shared" si="1"/>
        <v>0</v>
      </c>
    </row>
    <row r="107" spans="1:10" x14ac:dyDescent="0.25">
      <c r="A107" s="34">
        <v>105</v>
      </c>
      <c r="B107" s="1" t="s">
        <v>129</v>
      </c>
      <c r="C107" s="239">
        <v>1964</v>
      </c>
      <c r="D107" s="239" t="s">
        <v>398</v>
      </c>
      <c r="E107" s="43" t="s">
        <v>506</v>
      </c>
      <c r="F107" s="240">
        <v>50</v>
      </c>
      <c r="G107" s="228" t="s">
        <v>321</v>
      </c>
      <c r="H107" s="312"/>
      <c r="I107" s="51"/>
      <c r="J107" s="310">
        <f t="shared" si="1"/>
        <v>0</v>
      </c>
    </row>
    <row r="108" spans="1:10" x14ac:dyDescent="0.25">
      <c r="A108" s="34">
        <v>106</v>
      </c>
      <c r="B108" s="23" t="s">
        <v>83</v>
      </c>
      <c r="C108" s="238">
        <v>1996</v>
      </c>
      <c r="D108" s="238" t="s">
        <v>399</v>
      </c>
      <c r="E108" s="43" t="s">
        <v>399</v>
      </c>
      <c r="F108" s="240">
        <v>18</v>
      </c>
      <c r="G108" s="12" t="s">
        <v>321</v>
      </c>
      <c r="H108" s="312"/>
      <c r="I108" s="51"/>
      <c r="J108" s="310">
        <f t="shared" si="1"/>
        <v>0</v>
      </c>
    </row>
    <row r="109" spans="1:10" x14ac:dyDescent="0.25">
      <c r="A109" s="34">
        <v>107</v>
      </c>
      <c r="B109" s="23" t="s">
        <v>71</v>
      </c>
      <c r="C109" s="238">
        <v>1973</v>
      </c>
      <c r="D109" s="238" t="s">
        <v>399</v>
      </c>
      <c r="E109" s="43" t="s">
        <v>493</v>
      </c>
      <c r="F109" s="240">
        <v>41</v>
      </c>
      <c r="G109" s="12" t="s">
        <v>321</v>
      </c>
      <c r="H109" s="312"/>
      <c r="I109" s="51"/>
      <c r="J109" s="310">
        <f t="shared" si="1"/>
        <v>0</v>
      </c>
    </row>
    <row r="110" spans="1:10" x14ac:dyDescent="0.25">
      <c r="A110" s="34">
        <v>108</v>
      </c>
      <c r="B110" s="23" t="s">
        <v>216</v>
      </c>
      <c r="C110" s="238">
        <v>1947</v>
      </c>
      <c r="D110" s="238" t="s">
        <v>398</v>
      </c>
      <c r="E110" s="43" t="s">
        <v>501</v>
      </c>
      <c r="F110" s="240">
        <v>67</v>
      </c>
      <c r="G110" s="12" t="s">
        <v>322</v>
      </c>
      <c r="H110" s="312"/>
      <c r="I110" s="51"/>
      <c r="J110" s="310">
        <f t="shared" si="1"/>
        <v>0</v>
      </c>
    </row>
    <row r="111" spans="1:10" x14ac:dyDescent="0.25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0">
        <v>31</v>
      </c>
      <c r="G111" s="226" t="s">
        <v>353</v>
      </c>
      <c r="H111" s="312"/>
      <c r="I111" s="51"/>
      <c r="J111" s="310">
        <f t="shared" si="1"/>
        <v>0</v>
      </c>
    </row>
    <row r="112" spans="1:10" x14ac:dyDescent="0.25">
      <c r="A112" s="34">
        <v>110</v>
      </c>
      <c r="B112" s="23" t="s">
        <v>52</v>
      </c>
      <c r="C112" s="238">
        <v>1987</v>
      </c>
      <c r="D112" s="238" t="s">
        <v>398</v>
      </c>
      <c r="E112" s="43" t="s">
        <v>398</v>
      </c>
      <c r="F112" s="240">
        <v>27</v>
      </c>
      <c r="G112" s="12" t="s">
        <v>65</v>
      </c>
      <c r="H112" s="312"/>
      <c r="I112" s="51"/>
      <c r="J112" s="310">
        <f t="shared" si="1"/>
        <v>0</v>
      </c>
    </row>
    <row r="113" spans="1:10" x14ac:dyDescent="0.25">
      <c r="A113" s="34">
        <v>111</v>
      </c>
      <c r="B113" s="23" t="s">
        <v>119</v>
      </c>
      <c r="C113" s="238">
        <v>1974</v>
      </c>
      <c r="D113" s="238" t="s">
        <v>398</v>
      </c>
      <c r="E113" s="43" t="s">
        <v>500</v>
      </c>
      <c r="F113" s="240">
        <v>40</v>
      </c>
      <c r="G113" s="12" t="s">
        <v>321</v>
      </c>
      <c r="H113" s="312"/>
      <c r="I113" s="51"/>
      <c r="J113" s="310">
        <f t="shared" si="1"/>
        <v>0</v>
      </c>
    </row>
    <row r="114" spans="1:10" x14ac:dyDescent="0.25">
      <c r="A114" s="34">
        <v>112</v>
      </c>
      <c r="B114" s="23" t="s">
        <v>217</v>
      </c>
      <c r="C114" s="238">
        <v>1965</v>
      </c>
      <c r="D114" s="238" t="s">
        <v>398</v>
      </c>
      <c r="E114" s="43" t="s">
        <v>500</v>
      </c>
      <c r="F114" s="240">
        <v>49</v>
      </c>
      <c r="G114" s="12" t="s">
        <v>371</v>
      </c>
      <c r="H114" s="312"/>
      <c r="I114" s="51"/>
      <c r="J114" s="310">
        <f t="shared" si="1"/>
        <v>0</v>
      </c>
    </row>
    <row r="115" spans="1:10" x14ac:dyDescent="0.25">
      <c r="A115" s="34">
        <v>113</v>
      </c>
      <c r="B115" s="23" t="s">
        <v>218</v>
      </c>
      <c r="C115" s="238">
        <v>1986</v>
      </c>
      <c r="D115" s="238" t="s">
        <v>398</v>
      </c>
      <c r="E115" s="43" t="s">
        <v>398</v>
      </c>
      <c r="F115" s="240">
        <v>28</v>
      </c>
      <c r="G115" s="12" t="s">
        <v>327</v>
      </c>
      <c r="H115" s="312"/>
      <c r="I115" s="51"/>
      <c r="J115" s="310">
        <f t="shared" si="1"/>
        <v>0</v>
      </c>
    </row>
    <row r="116" spans="1:10" x14ac:dyDescent="0.25">
      <c r="A116" s="34">
        <v>114</v>
      </c>
      <c r="B116" s="23" t="s">
        <v>219</v>
      </c>
      <c r="C116" s="238">
        <v>1977</v>
      </c>
      <c r="D116" s="238" t="s">
        <v>398</v>
      </c>
      <c r="E116" s="43" t="s">
        <v>398</v>
      </c>
      <c r="F116" s="240">
        <v>37</v>
      </c>
      <c r="G116" s="12" t="s">
        <v>372</v>
      </c>
      <c r="H116" s="312"/>
      <c r="I116" s="51"/>
      <c r="J116" s="310">
        <f t="shared" si="1"/>
        <v>0</v>
      </c>
    </row>
    <row r="117" spans="1:10" x14ac:dyDescent="0.25">
      <c r="A117" s="34">
        <v>115</v>
      </c>
      <c r="B117" s="23" t="s">
        <v>220</v>
      </c>
      <c r="C117" s="238">
        <v>1985</v>
      </c>
      <c r="D117" s="238" t="s">
        <v>399</v>
      </c>
      <c r="E117" s="43" t="s">
        <v>399</v>
      </c>
      <c r="F117" s="240">
        <v>29</v>
      </c>
      <c r="G117" s="12" t="s">
        <v>373</v>
      </c>
      <c r="H117" s="312"/>
      <c r="I117" s="51"/>
      <c r="J117" s="310">
        <f t="shared" si="1"/>
        <v>0</v>
      </c>
    </row>
    <row r="118" spans="1:10" x14ac:dyDescent="0.25">
      <c r="A118" s="34">
        <v>116</v>
      </c>
      <c r="B118" s="23" t="s">
        <v>221</v>
      </c>
      <c r="C118" s="238">
        <v>1978</v>
      </c>
      <c r="D118" s="238" t="s">
        <v>399</v>
      </c>
      <c r="E118" s="43" t="s">
        <v>493</v>
      </c>
      <c r="F118" s="240">
        <v>36</v>
      </c>
      <c r="G118" s="12" t="s">
        <v>60</v>
      </c>
      <c r="H118" s="312"/>
      <c r="I118" s="51"/>
      <c r="J118" s="310">
        <f t="shared" si="1"/>
        <v>0</v>
      </c>
    </row>
    <row r="119" spans="1:10" x14ac:dyDescent="0.25">
      <c r="A119" s="34">
        <v>117</v>
      </c>
      <c r="B119" s="23" t="s">
        <v>222</v>
      </c>
      <c r="C119" s="238">
        <v>1982</v>
      </c>
      <c r="D119" s="238" t="s">
        <v>398</v>
      </c>
      <c r="E119" s="43" t="s">
        <v>398</v>
      </c>
      <c r="F119" s="240">
        <v>32</v>
      </c>
      <c r="G119" s="12" t="s">
        <v>374</v>
      </c>
      <c r="H119" s="312"/>
      <c r="I119" s="51"/>
      <c r="J119" s="310">
        <f t="shared" si="1"/>
        <v>0</v>
      </c>
    </row>
    <row r="120" spans="1:10" x14ac:dyDescent="0.25">
      <c r="A120" s="34">
        <v>118</v>
      </c>
      <c r="B120" s="23" t="s">
        <v>223</v>
      </c>
      <c r="C120" s="238">
        <v>1971</v>
      </c>
      <c r="D120" s="238" t="s">
        <v>398</v>
      </c>
      <c r="E120" s="4" t="s">
        <v>500</v>
      </c>
      <c r="F120" s="121">
        <v>43</v>
      </c>
      <c r="G120" s="12" t="s">
        <v>375</v>
      </c>
      <c r="H120" s="312"/>
      <c r="I120" s="51"/>
      <c r="J120" s="310">
        <f t="shared" si="1"/>
        <v>0</v>
      </c>
    </row>
    <row r="121" spans="1:10" x14ac:dyDescent="0.25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0">
        <v>26</v>
      </c>
      <c r="G121" s="226" t="s">
        <v>375</v>
      </c>
      <c r="H121" s="312"/>
      <c r="I121" s="51"/>
      <c r="J121" s="310">
        <f t="shared" si="1"/>
        <v>0</v>
      </c>
    </row>
    <row r="122" spans="1:10" x14ac:dyDescent="0.25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0">
        <v>35</v>
      </c>
      <c r="G122" s="226" t="s">
        <v>327</v>
      </c>
      <c r="H122" s="312"/>
      <c r="I122" s="51"/>
      <c r="J122" s="310">
        <f t="shared" si="1"/>
        <v>0</v>
      </c>
    </row>
    <row r="123" spans="1:10" x14ac:dyDescent="0.25">
      <c r="A123" s="34">
        <v>121</v>
      </c>
      <c r="B123" s="247" t="s">
        <v>106</v>
      </c>
      <c r="C123" s="248">
        <v>1988</v>
      </c>
      <c r="D123" s="248" t="s">
        <v>398</v>
      </c>
      <c r="E123" s="43" t="s">
        <v>398</v>
      </c>
      <c r="F123" s="240">
        <v>26</v>
      </c>
      <c r="G123" s="249" t="s">
        <v>323</v>
      </c>
      <c r="H123" s="312"/>
      <c r="I123" s="51"/>
      <c r="J123" s="310">
        <f t="shared" si="1"/>
        <v>0</v>
      </c>
    </row>
    <row r="124" spans="1:10" x14ac:dyDescent="0.25">
      <c r="A124" s="34">
        <v>122</v>
      </c>
      <c r="B124" s="23" t="s">
        <v>90</v>
      </c>
      <c r="C124" s="238">
        <v>1975</v>
      </c>
      <c r="D124" s="238" t="s">
        <v>398</v>
      </c>
      <c r="E124" s="43" t="s">
        <v>398</v>
      </c>
      <c r="F124" s="240">
        <v>39</v>
      </c>
      <c r="G124" s="12" t="s">
        <v>333</v>
      </c>
      <c r="H124" s="312"/>
      <c r="I124" s="51"/>
      <c r="J124" s="310">
        <f t="shared" si="1"/>
        <v>0</v>
      </c>
    </row>
    <row r="125" spans="1:10" x14ac:dyDescent="0.25">
      <c r="A125" s="34">
        <v>123</v>
      </c>
      <c r="B125" s="23" t="s">
        <v>226</v>
      </c>
      <c r="C125" s="238">
        <v>1965</v>
      </c>
      <c r="D125" s="238" t="s">
        <v>398</v>
      </c>
      <c r="E125" s="43" t="s">
        <v>500</v>
      </c>
      <c r="F125" s="240">
        <v>49</v>
      </c>
      <c r="G125" s="12" t="s">
        <v>376</v>
      </c>
      <c r="H125" s="312"/>
      <c r="I125" s="51"/>
      <c r="J125" s="310">
        <f t="shared" si="1"/>
        <v>0</v>
      </c>
    </row>
    <row r="126" spans="1:10" x14ac:dyDescent="0.25">
      <c r="A126" s="34">
        <v>124</v>
      </c>
      <c r="B126" s="23" t="s">
        <v>227</v>
      </c>
      <c r="C126" s="238">
        <v>1964</v>
      </c>
      <c r="D126" s="238" t="s">
        <v>398</v>
      </c>
      <c r="E126" s="43" t="s">
        <v>506</v>
      </c>
      <c r="F126" s="240">
        <v>50</v>
      </c>
      <c r="G126" s="12" t="s">
        <v>377</v>
      </c>
      <c r="H126" s="312"/>
      <c r="I126" s="51"/>
      <c r="J126" s="310">
        <f t="shared" si="1"/>
        <v>0</v>
      </c>
    </row>
    <row r="127" spans="1:10" x14ac:dyDescent="0.25">
      <c r="A127" s="34">
        <v>125</v>
      </c>
      <c r="B127" s="23" t="s">
        <v>228</v>
      </c>
      <c r="C127" s="238">
        <v>1966</v>
      </c>
      <c r="D127" s="24" t="s">
        <v>398</v>
      </c>
      <c r="E127" s="43" t="s">
        <v>500</v>
      </c>
      <c r="F127" s="240">
        <v>48</v>
      </c>
      <c r="G127" s="24" t="s">
        <v>378</v>
      </c>
      <c r="H127" s="312"/>
      <c r="I127" s="51"/>
      <c r="J127" s="310">
        <f t="shared" si="1"/>
        <v>0</v>
      </c>
    </row>
    <row r="128" spans="1:10" x14ac:dyDescent="0.25">
      <c r="A128" s="34">
        <v>126</v>
      </c>
      <c r="B128" s="23" t="s">
        <v>229</v>
      </c>
      <c r="C128" s="238">
        <v>1971</v>
      </c>
      <c r="D128" s="238" t="s">
        <v>398</v>
      </c>
      <c r="E128" s="43" t="s">
        <v>500</v>
      </c>
      <c r="F128" s="240">
        <v>43</v>
      </c>
      <c r="G128" s="12" t="s">
        <v>379</v>
      </c>
      <c r="H128" s="312"/>
      <c r="I128" s="51"/>
      <c r="J128" s="310">
        <f t="shared" si="1"/>
        <v>0</v>
      </c>
    </row>
    <row r="129" spans="1:10" x14ac:dyDescent="0.25">
      <c r="A129" s="34">
        <v>127</v>
      </c>
      <c r="B129" s="247" t="s">
        <v>490</v>
      </c>
      <c r="C129" s="248">
        <v>1980</v>
      </c>
      <c r="D129" s="248" t="s">
        <v>399</v>
      </c>
      <c r="E129" s="43" t="s">
        <v>399</v>
      </c>
      <c r="F129" s="240">
        <v>34</v>
      </c>
      <c r="G129" s="249" t="s">
        <v>327</v>
      </c>
      <c r="H129" s="312"/>
      <c r="I129" s="51"/>
      <c r="J129" s="310">
        <f t="shared" si="1"/>
        <v>0</v>
      </c>
    </row>
    <row r="130" spans="1:10" x14ac:dyDescent="0.25">
      <c r="A130" s="34">
        <v>128</v>
      </c>
      <c r="B130" s="23" t="s">
        <v>230</v>
      </c>
      <c r="C130" s="238">
        <v>1966</v>
      </c>
      <c r="D130" s="238" t="s">
        <v>398</v>
      </c>
      <c r="E130" s="43" t="s">
        <v>500</v>
      </c>
      <c r="F130" s="240">
        <v>48</v>
      </c>
      <c r="G130" s="12" t="s">
        <v>360</v>
      </c>
      <c r="H130" s="312"/>
      <c r="I130" s="51"/>
      <c r="J130" s="310">
        <f t="shared" si="1"/>
        <v>0</v>
      </c>
    </row>
    <row r="131" spans="1:10" x14ac:dyDescent="0.25">
      <c r="A131" s="34">
        <v>129</v>
      </c>
      <c r="B131" s="224" t="s">
        <v>231</v>
      </c>
      <c r="C131" s="121">
        <v>1970</v>
      </c>
      <c r="D131" s="121" t="s">
        <v>399</v>
      </c>
      <c r="E131" s="43" t="s">
        <v>493</v>
      </c>
      <c r="F131" s="240">
        <v>44</v>
      </c>
      <c r="G131" s="229" t="s">
        <v>360</v>
      </c>
      <c r="H131" s="312"/>
      <c r="I131" s="51"/>
      <c r="J131" s="310">
        <f t="shared" ref="J131:J194" si="2">H131/6.2</f>
        <v>0</v>
      </c>
    </row>
    <row r="132" spans="1:10" x14ac:dyDescent="0.25">
      <c r="A132" s="34">
        <v>130</v>
      </c>
      <c r="B132" s="23" t="s">
        <v>232</v>
      </c>
      <c r="C132" s="238">
        <v>1997</v>
      </c>
      <c r="D132" s="238" t="s">
        <v>399</v>
      </c>
      <c r="E132" s="43" t="s">
        <v>399</v>
      </c>
      <c r="F132" s="240">
        <v>17</v>
      </c>
      <c r="G132" s="12" t="s">
        <v>65</v>
      </c>
      <c r="H132" s="312"/>
      <c r="I132" s="51"/>
      <c r="J132" s="310">
        <f t="shared" si="2"/>
        <v>0</v>
      </c>
    </row>
    <row r="133" spans="1:10" x14ac:dyDescent="0.25">
      <c r="A133" s="34">
        <v>131</v>
      </c>
      <c r="B133" s="23" t="s">
        <v>69</v>
      </c>
      <c r="C133" s="238">
        <v>1969</v>
      </c>
      <c r="D133" s="238" t="s">
        <v>399</v>
      </c>
      <c r="E133" s="4" t="s">
        <v>493</v>
      </c>
      <c r="F133" s="121">
        <v>45</v>
      </c>
      <c r="G133" s="12" t="s">
        <v>319</v>
      </c>
      <c r="H133" s="312"/>
      <c r="I133" s="51"/>
      <c r="J133" s="310">
        <f t="shared" si="2"/>
        <v>0</v>
      </c>
    </row>
    <row r="134" spans="1:10" x14ac:dyDescent="0.25">
      <c r="A134" s="34">
        <v>132</v>
      </c>
      <c r="B134" s="23" t="s">
        <v>233</v>
      </c>
      <c r="C134" s="238">
        <v>1977</v>
      </c>
      <c r="D134" s="238" t="s">
        <v>398</v>
      </c>
      <c r="E134" s="43" t="s">
        <v>398</v>
      </c>
      <c r="F134" s="240">
        <v>37</v>
      </c>
      <c r="G134" s="12" t="s">
        <v>380</v>
      </c>
      <c r="H134" s="312"/>
      <c r="I134" s="51"/>
      <c r="J134" s="310">
        <f t="shared" si="2"/>
        <v>0</v>
      </c>
    </row>
    <row r="135" spans="1:10" x14ac:dyDescent="0.25">
      <c r="A135" s="34">
        <v>133</v>
      </c>
      <c r="B135" s="23" t="s">
        <v>234</v>
      </c>
      <c r="C135" s="238">
        <v>1988</v>
      </c>
      <c r="D135" s="238" t="s">
        <v>398</v>
      </c>
      <c r="E135" s="43" t="s">
        <v>398</v>
      </c>
      <c r="F135" s="240">
        <v>26</v>
      </c>
      <c r="G135" s="12" t="s">
        <v>381</v>
      </c>
      <c r="H135" s="312"/>
      <c r="I135" s="51"/>
      <c r="J135" s="310">
        <f t="shared" si="2"/>
        <v>0</v>
      </c>
    </row>
    <row r="136" spans="1:10" x14ac:dyDescent="0.25">
      <c r="A136" s="34">
        <v>134</v>
      </c>
      <c r="B136" s="23" t="s">
        <v>152</v>
      </c>
      <c r="C136" s="238">
        <v>1950</v>
      </c>
      <c r="D136" s="238" t="s">
        <v>398</v>
      </c>
      <c r="E136" s="43" t="s">
        <v>501</v>
      </c>
      <c r="F136" s="240">
        <v>64</v>
      </c>
      <c r="G136" s="12" t="s">
        <v>347</v>
      </c>
      <c r="H136" s="312"/>
      <c r="I136" s="51"/>
      <c r="J136" s="310">
        <f t="shared" si="2"/>
        <v>0</v>
      </c>
    </row>
    <row r="137" spans="1:10" x14ac:dyDescent="0.25">
      <c r="A137" s="34">
        <v>135</v>
      </c>
      <c r="B137" s="23" t="s">
        <v>149</v>
      </c>
      <c r="C137" s="238">
        <v>1955</v>
      </c>
      <c r="D137" s="238" t="s">
        <v>399</v>
      </c>
      <c r="E137" s="43" t="s">
        <v>493</v>
      </c>
      <c r="F137" s="240">
        <v>59</v>
      </c>
      <c r="G137" s="12" t="s">
        <v>347</v>
      </c>
      <c r="H137" s="312"/>
      <c r="I137" s="51"/>
      <c r="J137" s="310">
        <f t="shared" si="2"/>
        <v>0</v>
      </c>
    </row>
    <row r="138" spans="1:10" x14ac:dyDescent="0.25">
      <c r="A138" s="34">
        <v>136</v>
      </c>
      <c r="B138" s="23" t="s">
        <v>235</v>
      </c>
      <c r="C138" s="238">
        <v>1984</v>
      </c>
      <c r="D138" s="238" t="s">
        <v>398</v>
      </c>
      <c r="E138" s="43" t="s">
        <v>398</v>
      </c>
      <c r="F138" s="240">
        <v>30</v>
      </c>
      <c r="G138" s="12" t="s">
        <v>320</v>
      </c>
      <c r="H138" s="312"/>
      <c r="I138" s="51"/>
      <c r="J138" s="310">
        <f t="shared" si="2"/>
        <v>0</v>
      </c>
    </row>
    <row r="139" spans="1:10" x14ac:dyDescent="0.25">
      <c r="A139" s="34">
        <v>137</v>
      </c>
      <c r="B139" s="23" t="s">
        <v>23</v>
      </c>
      <c r="C139" s="238">
        <v>1976</v>
      </c>
      <c r="D139" s="238" t="s">
        <v>398</v>
      </c>
      <c r="E139" s="43" t="s">
        <v>398</v>
      </c>
      <c r="F139" s="240">
        <v>38</v>
      </c>
      <c r="G139" s="12" t="s">
        <v>356</v>
      </c>
      <c r="H139" s="312"/>
      <c r="I139" s="51"/>
      <c r="J139" s="310">
        <f t="shared" si="2"/>
        <v>0</v>
      </c>
    </row>
    <row r="140" spans="1:10" x14ac:dyDescent="0.25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0">
        <v>47</v>
      </c>
      <c r="G140" s="226" t="s">
        <v>375</v>
      </c>
      <c r="H140" s="312"/>
      <c r="I140" s="51"/>
      <c r="J140" s="310">
        <f t="shared" si="2"/>
        <v>0</v>
      </c>
    </row>
    <row r="141" spans="1:10" x14ac:dyDescent="0.25">
      <c r="A141" s="34">
        <v>139</v>
      </c>
      <c r="B141" s="23" t="s">
        <v>238</v>
      </c>
      <c r="C141" s="238">
        <v>1984</v>
      </c>
      <c r="D141" s="238" t="s">
        <v>399</v>
      </c>
      <c r="E141" s="43" t="s">
        <v>399</v>
      </c>
      <c r="F141" s="240">
        <v>30</v>
      </c>
      <c r="G141" s="12" t="s">
        <v>375</v>
      </c>
      <c r="H141" s="312"/>
      <c r="I141" s="51"/>
      <c r="J141" s="310">
        <f t="shared" si="2"/>
        <v>0</v>
      </c>
    </row>
    <row r="142" spans="1:10" x14ac:dyDescent="0.25">
      <c r="A142" s="34">
        <v>140</v>
      </c>
      <c r="B142" s="247" t="s">
        <v>107</v>
      </c>
      <c r="C142" s="248">
        <v>1995</v>
      </c>
      <c r="D142" s="248" t="s">
        <v>399</v>
      </c>
      <c r="E142" s="43" t="s">
        <v>399</v>
      </c>
      <c r="F142" s="240">
        <v>19</v>
      </c>
      <c r="G142" s="249" t="s">
        <v>323</v>
      </c>
      <c r="H142" s="312"/>
      <c r="I142" s="51"/>
      <c r="J142" s="310">
        <f t="shared" si="2"/>
        <v>0</v>
      </c>
    </row>
    <row r="143" spans="1:10" x14ac:dyDescent="0.25">
      <c r="A143" s="34">
        <v>141</v>
      </c>
      <c r="B143" s="23" t="s">
        <v>239</v>
      </c>
      <c r="C143" s="238">
        <v>1998</v>
      </c>
      <c r="D143" s="238" t="s">
        <v>398</v>
      </c>
      <c r="E143" s="43" t="s">
        <v>398</v>
      </c>
      <c r="F143" s="240">
        <v>16</v>
      </c>
      <c r="G143" s="12" t="s">
        <v>323</v>
      </c>
      <c r="H143" s="312"/>
      <c r="I143" s="51"/>
      <c r="J143" s="310">
        <f t="shared" si="2"/>
        <v>0</v>
      </c>
    </row>
    <row r="144" spans="1:10" x14ac:dyDescent="0.25">
      <c r="A144" s="34">
        <v>142</v>
      </c>
      <c r="B144" s="23" t="s">
        <v>240</v>
      </c>
      <c r="C144" s="238">
        <v>1982</v>
      </c>
      <c r="D144" s="238" t="s">
        <v>398</v>
      </c>
      <c r="E144" s="4" t="s">
        <v>398</v>
      </c>
      <c r="F144" s="121">
        <v>32</v>
      </c>
      <c r="G144" s="12" t="s">
        <v>351</v>
      </c>
      <c r="H144" s="312"/>
      <c r="I144" s="51"/>
      <c r="J144" s="310">
        <f t="shared" si="2"/>
        <v>0</v>
      </c>
    </row>
    <row r="145" spans="1:10" x14ac:dyDescent="0.25">
      <c r="A145" s="34">
        <v>143</v>
      </c>
      <c r="B145" s="23" t="s">
        <v>142</v>
      </c>
      <c r="C145" s="238">
        <v>1949</v>
      </c>
      <c r="D145" s="238" t="s">
        <v>398</v>
      </c>
      <c r="E145" s="43" t="s">
        <v>501</v>
      </c>
      <c r="F145" s="240">
        <v>65</v>
      </c>
      <c r="G145" s="12" t="s">
        <v>332</v>
      </c>
      <c r="H145" s="312"/>
      <c r="I145" s="51"/>
      <c r="J145" s="310">
        <f t="shared" si="2"/>
        <v>0</v>
      </c>
    </row>
    <row r="146" spans="1:10" x14ac:dyDescent="0.25">
      <c r="A146" s="34">
        <v>144</v>
      </c>
      <c r="B146" s="23" t="s">
        <v>241</v>
      </c>
      <c r="C146" s="238">
        <v>1987</v>
      </c>
      <c r="D146" s="238" t="s">
        <v>398</v>
      </c>
      <c r="E146" s="43" t="s">
        <v>398</v>
      </c>
      <c r="F146" s="240">
        <v>27</v>
      </c>
      <c r="G146" s="12" t="s">
        <v>324</v>
      </c>
      <c r="H146" s="312"/>
      <c r="I146" s="51"/>
      <c r="J146" s="310">
        <f t="shared" si="2"/>
        <v>0</v>
      </c>
    </row>
    <row r="147" spans="1:10" x14ac:dyDescent="0.25">
      <c r="A147" s="34">
        <v>145</v>
      </c>
      <c r="B147" s="23" t="s">
        <v>242</v>
      </c>
      <c r="C147" s="238">
        <v>1998</v>
      </c>
      <c r="D147" s="238" t="s">
        <v>398</v>
      </c>
      <c r="E147" s="4" t="s">
        <v>398</v>
      </c>
      <c r="F147" s="121">
        <v>16</v>
      </c>
      <c r="G147" s="12" t="s">
        <v>382</v>
      </c>
      <c r="H147" s="312"/>
      <c r="I147" s="51"/>
      <c r="J147" s="310">
        <f t="shared" si="2"/>
        <v>0</v>
      </c>
    </row>
    <row r="148" spans="1:10" x14ac:dyDescent="0.25">
      <c r="A148" s="34">
        <v>146</v>
      </c>
      <c r="B148" s="23" t="s">
        <v>243</v>
      </c>
      <c r="C148" s="238">
        <v>1992</v>
      </c>
      <c r="D148" s="238" t="s">
        <v>398</v>
      </c>
      <c r="E148" s="43" t="s">
        <v>398</v>
      </c>
      <c r="F148" s="240">
        <v>22</v>
      </c>
      <c r="G148" s="12" t="s">
        <v>331</v>
      </c>
      <c r="H148" s="312"/>
      <c r="I148" s="51"/>
      <c r="J148" s="310">
        <f t="shared" si="2"/>
        <v>0</v>
      </c>
    </row>
    <row r="149" spans="1:10" x14ac:dyDescent="0.25">
      <c r="A149" s="34">
        <v>147</v>
      </c>
      <c r="B149" s="23" t="s">
        <v>244</v>
      </c>
      <c r="C149" s="238">
        <v>1987</v>
      </c>
      <c r="D149" s="238" t="s">
        <v>398</v>
      </c>
      <c r="E149" s="43" t="s">
        <v>398</v>
      </c>
      <c r="F149" s="240">
        <v>27</v>
      </c>
      <c r="G149" s="12" t="s">
        <v>368</v>
      </c>
      <c r="H149" s="312"/>
      <c r="I149" s="51"/>
      <c r="J149" s="310">
        <f t="shared" si="2"/>
        <v>0</v>
      </c>
    </row>
    <row r="150" spans="1:10" x14ac:dyDescent="0.25">
      <c r="A150" s="34">
        <v>148</v>
      </c>
      <c r="B150" s="23" t="s">
        <v>245</v>
      </c>
      <c r="C150" s="238">
        <v>1973</v>
      </c>
      <c r="D150" s="238" t="s">
        <v>399</v>
      </c>
      <c r="E150" s="4" t="s">
        <v>493</v>
      </c>
      <c r="F150" s="121">
        <v>41</v>
      </c>
      <c r="G150" s="12" t="s">
        <v>321</v>
      </c>
      <c r="H150" s="312"/>
      <c r="I150" s="51"/>
      <c r="J150" s="310">
        <f t="shared" si="2"/>
        <v>0</v>
      </c>
    </row>
    <row r="151" spans="1:10" x14ac:dyDescent="0.25">
      <c r="A151" s="34">
        <v>149</v>
      </c>
      <c r="B151" s="23" t="s">
        <v>246</v>
      </c>
      <c r="C151" s="238">
        <v>1969</v>
      </c>
      <c r="D151" s="238" t="s">
        <v>398</v>
      </c>
      <c r="E151" s="43" t="s">
        <v>500</v>
      </c>
      <c r="F151" s="240">
        <v>45</v>
      </c>
      <c r="G151" s="12" t="s">
        <v>383</v>
      </c>
      <c r="H151" s="312"/>
      <c r="I151" s="51"/>
      <c r="J151" s="310">
        <f t="shared" si="2"/>
        <v>0</v>
      </c>
    </row>
    <row r="152" spans="1:10" x14ac:dyDescent="0.25">
      <c r="A152" s="34">
        <v>150</v>
      </c>
      <c r="B152" s="23" t="s">
        <v>247</v>
      </c>
      <c r="C152" s="238">
        <v>1964</v>
      </c>
      <c r="D152" s="238" t="s">
        <v>398</v>
      </c>
      <c r="E152" s="43" t="s">
        <v>506</v>
      </c>
      <c r="F152" s="240">
        <v>50</v>
      </c>
      <c r="G152" s="12" t="s">
        <v>353</v>
      </c>
      <c r="H152" s="312"/>
      <c r="I152" s="51"/>
      <c r="J152" s="310">
        <f t="shared" si="2"/>
        <v>0</v>
      </c>
    </row>
    <row r="153" spans="1:10" x14ac:dyDescent="0.25">
      <c r="A153" s="34">
        <v>151</v>
      </c>
      <c r="B153" s="1" t="s">
        <v>27</v>
      </c>
      <c r="C153" s="239">
        <v>1973</v>
      </c>
      <c r="D153" s="239" t="s">
        <v>399</v>
      </c>
      <c r="E153" s="43" t="s">
        <v>493</v>
      </c>
      <c r="F153" s="240">
        <v>41</v>
      </c>
      <c r="G153" s="231" t="s">
        <v>353</v>
      </c>
      <c r="H153" s="312"/>
      <c r="I153" s="51"/>
      <c r="J153" s="310">
        <f t="shared" si="2"/>
        <v>0</v>
      </c>
    </row>
    <row r="154" spans="1:10" x14ac:dyDescent="0.25">
      <c r="A154" s="34">
        <v>152</v>
      </c>
      <c r="B154" s="1" t="s">
        <v>248</v>
      </c>
      <c r="C154" s="239">
        <v>1986</v>
      </c>
      <c r="D154" s="239" t="s">
        <v>398</v>
      </c>
      <c r="E154" s="43" t="s">
        <v>398</v>
      </c>
      <c r="F154" s="240">
        <v>28</v>
      </c>
      <c r="G154" s="228" t="s">
        <v>327</v>
      </c>
      <c r="H154" s="312"/>
      <c r="I154" s="51"/>
      <c r="J154" s="310">
        <f t="shared" si="2"/>
        <v>0</v>
      </c>
    </row>
    <row r="155" spans="1:10" x14ac:dyDescent="0.25">
      <c r="A155" s="34">
        <v>153</v>
      </c>
      <c r="B155" s="23" t="s">
        <v>67</v>
      </c>
      <c r="C155" s="238">
        <v>1976</v>
      </c>
      <c r="D155" s="238" t="s">
        <v>399</v>
      </c>
      <c r="E155" s="43" t="s">
        <v>493</v>
      </c>
      <c r="F155" s="240">
        <v>38</v>
      </c>
      <c r="G155" s="12" t="s">
        <v>317</v>
      </c>
      <c r="H155" s="312"/>
      <c r="I155" s="51"/>
      <c r="J155" s="310">
        <f t="shared" si="2"/>
        <v>0</v>
      </c>
    </row>
    <row r="156" spans="1:10" x14ac:dyDescent="0.25">
      <c r="A156" s="34">
        <v>154</v>
      </c>
      <c r="B156" s="23" t="s">
        <v>108</v>
      </c>
      <c r="C156" s="238">
        <v>1982</v>
      </c>
      <c r="D156" s="238" t="s">
        <v>398</v>
      </c>
      <c r="E156" s="43" t="s">
        <v>398</v>
      </c>
      <c r="F156" s="240">
        <v>32</v>
      </c>
      <c r="G156" s="12" t="s">
        <v>337</v>
      </c>
      <c r="H156" s="312"/>
      <c r="I156" s="51"/>
      <c r="J156" s="310">
        <f t="shared" si="2"/>
        <v>0</v>
      </c>
    </row>
    <row r="157" spans="1:10" x14ac:dyDescent="0.25">
      <c r="A157" s="34">
        <v>155</v>
      </c>
      <c r="B157" s="23" t="s">
        <v>249</v>
      </c>
      <c r="C157" s="238">
        <v>1985</v>
      </c>
      <c r="D157" s="238" t="s">
        <v>399</v>
      </c>
      <c r="E157" s="43" t="s">
        <v>399</v>
      </c>
      <c r="F157" s="240">
        <v>29</v>
      </c>
      <c r="G157" s="12" t="s">
        <v>335</v>
      </c>
      <c r="H157" s="312"/>
      <c r="I157" s="51"/>
      <c r="J157" s="310">
        <f t="shared" si="2"/>
        <v>0</v>
      </c>
    </row>
    <row r="158" spans="1:10" x14ac:dyDescent="0.25">
      <c r="A158" s="34">
        <v>156</v>
      </c>
      <c r="B158" s="23" t="s">
        <v>122</v>
      </c>
      <c r="C158" s="238">
        <v>1973</v>
      </c>
      <c r="D158" s="238" t="s">
        <v>398</v>
      </c>
      <c r="E158" s="43" t="s">
        <v>500</v>
      </c>
      <c r="F158" s="240">
        <v>41</v>
      </c>
      <c r="G158" s="12" t="s">
        <v>317</v>
      </c>
      <c r="H158" s="312"/>
      <c r="I158" s="51"/>
      <c r="J158" s="310">
        <f t="shared" si="2"/>
        <v>0</v>
      </c>
    </row>
    <row r="159" spans="1:10" x14ac:dyDescent="0.25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0">
        <v>30</v>
      </c>
      <c r="G159" s="227" t="s">
        <v>334</v>
      </c>
      <c r="H159" s="312"/>
      <c r="I159" s="51"/>
      <c r="J159" s="310">
        <f t="shared" si="2"/>
        <v>0</v>
      </c>
    </row>
    <row r="160" spans="1:10" x14ac:dyDescent="0.25">
      <c r="A160" s="34">
        <v>158</v>
      </c>
      <c r="B160" s="23" t="s">
        <v>250</v>
      </c>
      <c r="C160" s="238">
        <v>1982</v>
      </c>
      <c r="D160" s="238" t="s">
        <v>398</v>
      </c>
      <c r="E160" s="43" t="s">
        <v>398</v>
      </c>
      <c r="F160" s="240">
        <v>32</v>
      </c>
      <c r="G160" s="12" t="s">
        <v>358</v>
      </c>
      <c r="H160" s="312"/>
      <c r="I160" s="51"/>
      <c r="J160" s="310">
        <f t="shared" si="2"/>
        <v>0</v>
      </c>
    </row>
    <row r="161" spans="1:10" x14ac:dyDescent="0.25">
      <c r="A161" s="34">
        <v>159</v>
      </c>
      <c r="B161" s="23" t="s">
        <v>85</v>
      </c>
      <c r="C161" s="238">
        <v>1989</v>
      </c>
      <c r="D161" s="238" t="s">
        <v>398</v>
      </c>
      <c r="E161" s="43" t="s">
        <v>398</v>
      </c>
      <c r="F161" s="240">
        <v>25</v>
      </c>
      <c r="G161" s="12" t="s">
        <v>327</v>
      </c>
      <c r="H161" s="312"/>
      <c r="I161" s="51"/>
      <c r="J161" s="310">
        <f t="shared" si="2"/>
        <v>0</v>
      </c>
    </row>
    <row r="162" spans="1:10" x14ac:dyDescent="0.25">
      <c r="A162" s="34">
        <v>160</v>
      </c>
      <c r="B162" s="23" t="s">
        <v>251</v>
      </c>
      <c r="C162" s="238">
        <v>1977</v>
      </c>
      <c r="D162" s="238" t="s">
        <v>398</v>
      </c>
      <c r="E162" s="43" t="s">
        <v>398</v>
      </c>
      <c r="F162" s="240">
        <v>37</v>
      </c>
      <c r="G162" s="12" t="s">
        <v>335</v>
      </c>
      <c r="H162" s="312"/>
      <c r="I162" s="51"/>
      <c r="J162" s="310">
        <f t="shared" si="2"/>
        <v>0</v>
      </c>
    </row>
    <row r="163" spans="1:10" x14ac:dyDescent="0.25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0">
        <v>37</v>
      </c>
      <c r="G163" s="229" t="s">
        <v>384</v>
      </c>
      <c r="H163" s="312"/>
      <c r="I163" s="51"/>
      <c r="J163" s="310">
        <f t="shared" si="2"/>
        <v>0</v>
      </c>
    </row>
    <row r="164" spans="1:10" x14ac:dyDescent="0.25">
      <c r="A164" s="34">
        <v>162</v>
      </c>
      <c r="B164" s="23" t="s">
        <v>253</v>
      </c>
      <c r="C164" s="238">
        <v>1946</v>
      </c>
      <c r="D164" s="238" t="s">
        <v>398</v>
      </c>
      <c r="E164" s="4" t="s">
        <v>501</v>
      </c>
      <c r="F164" s="121">
        <v>68</v>
      </c>
      <c r="G164" s="12" t="s">
        <v>327</v>
      </c>
      <c r="H164" s="312"/>
      <c r="I164" s="51"/>
      <c r="J164" s="310">
        <f t="shared" si="2"/>
        <v>0</v>
      </c>
    </row>
    <row r="165" spans="1:10" x14ac:dyDescent="0.25">
      <c r="A165" s="34">
        <v>163</v>
      </c>
      <c r="B165" s="23" t="s">
        <v>77</v>
      </c>
      <c r="C165" s="238">
        <v>1995</v>
      </c>
      <c r="D165" s="238" t="s">
        <v>398</v>
      </c>
      <c r="E165" s="43" t="s">
        <v>398</v>
      </c>
      <c r="F165" s="240">
        <v>19</v>
      </c>
      <c r="G165" s="12" t="s">
        <v>326</v>
      </c>
      <c r="H165" s="312"/>
      <c r="I165" s="51"/>
      <c r="J165" s="310">
        <f t="shared" si="2"/>
        <v>0</v>
      </c>
    </row>
    <row r="166" spans="1:10" x14ac:dyDescent="0.25">
      <c r="A166" s="34">
        <v>164</v>
      </c>
      <c r="B166" s="1" t="s">
        <v>254</v>
      </c>
      <c r="C166" s="239">
        <v>1986</v>
      </c>
      <c r="D166" s="239" t="s">
        <v>399</v>
      </c>
      <c r="E166" s="43" t="s">
        <v>399</v>
      </c>
      <c r="F166" s="240">
        <v>28</v>
      </c>
      <c r="G166" s="228" t="s">
        <v>327</v>
      </c>
      <c r="H166" s="312"/>
      <c r="I166" s="51"/>
      <c r="J166" s="310">
        <f t="shared" si="2"/>
        <v>0</v>
      </c>
    </row>
    <row r="167" spans="1:10" x14ac:dyDescent="0.25">
      <c r="A167" s="34">
        <v>165</v>
      </c>
      <c r="B167" s="224" t="s">
        <v>121</v>
      </c>
      <c r="C167" s="101">
        <v>1981</v>
      </c>
      <c r="D167" s="101" t="s">
        <v>399</v>
      </c>
      <c r="E167" s="43" t="s">
        <v>399</v>
      </c>
      <c r="F167" s="240">
        <v>33</v>
      </c>
      <c r="G167" s="226" t="s">
        <v>339</v>
      </c>
      <c r="H167" s="312"/>
      <c r="I167" s="51"/>
      <c r="J167" s="310">
        <f t="shared" si="2"/>
        <v>0</v>
      </c>
    </row>
    <row r="168" spans="1:10" x14ac:dyDescent="0.25">
      <c r="A168" s="34">
        <v>166</v>
      </c>
      <c r="B168" s="23" t="s">
        <v>79</v>
      </c>
      <c r="C168" s="238">
        <v>1974</v>
      </c>
      <c r="D168" s="238" t="s">
        <v>398</v>
      </c>
      <c r="E168" s="43" t="s">
        <v>500</v>
      </c>
      <c r="F168" s="240">
        <v>40</v>
      </c>
      <c r="G168" s="12" t="s">
        <v>328</v>
      </c>
      <c r="H168" s="312"/>
      <c r="I168" s="51"/>
      <c r="J168" s="310">
        <f t="shared" si="2"/>
        <v>0</v>
      </c>
    </row>
    <row r="169" spans="1:10" x14ac:dyDescent="0.25">
      <c r="A169" s="34">
        <v>167</v>
      </c>
      <c r="B169" s="247" t="s">
        <v>91</v>
      </c>
      <c r="C169" s="248">
        <v>1998</v>
      </c>
      <c r="D169" s="248" t="s">
        <v>398</v>
      </c>
      <c r="E169" s="43" t="s">
        <v>398</v>
      </c>
      <c r="F169" s="240">
        <v>16</v>
      </c>
      <c r="G169" s="249" t="s">
        <v>323</v>
      </c>
      <c r="H169" s="312"/>
      <c r="I169" s="51"/>
      <c r="J169" s="310">
        <f t="shared" si="2"/>
        <v>0</v>
      </c>
    </row>
    <row r="170" spans="1:10" x14ac:dyDescent="0.25">
      <c r="A170" s="34">
        <v>168</v>
      </c>
      <c r="B170" s="23" t="s">
        <v>492</v>
      </c>
      <c r="C170" s="238">
        <v>1970</v>
      </c>
      <c r="D170" s="238" t="s">
        <v>399</v>
      </c>
      <c r="E170" s="43" t="s">
        <v>493</v>
      </c>
      <c r="F170" s="240">
        <v>44</v>
      </c>
      <c r="G170" s="12" t="s">
        <v>323</v>
      </c>
      <c r="H170" s="312"/>
      <c r="I170" s="51"/>
      <c r="J170" s="310">
        <f t="shared" si="2"/>
        <v>0</v>
      </c>
    </row>
    <row r="171" spans="1:10" x14ac:dyDescent="0.25">
      <c r="A171" s="34">
        <v>169</v>
      </c>
      <c r="B171" s="23" t="s">
        <v>256</v>
      </c>
      <c r="C171" s="238">
        <v>1965</v>
      </c>
      <c r="D171" s="238" t="s">
        <v>398</v>
      </c>
      <c r="E171" s="43" t="s">
        <v>500</v>
      </c>
      <c r="F171" s="240">
        <v>49</v>
      </c>
      <c r="G171" s="12" t="s">
        <v>332</v>
      </c>
      <c r="H171" s="312"/>
      <c r="I171" s="51"/>
      <c r="J171" s="310">
        <f t="shared" si="2"/>
        <v>0</v>
      </c>
    </row>
    <row r="172" spans="1:10" x14ac:dyDescent="0.25">
      <c r="A172" s="34">
        <v>170</v>
      </c>
      <c r="B172" s="23" t="s">
        <v>257</v>
      </c>
      <c r="C172" s="238">
        <v>1991</v>
      </c>
      <c r="D172" s="238" t="s">
        <v>399</v>
      </c>
      <c r="E172" s="43" t="s">
        <v>399</v>
      </c>
      <c r="F172" s="240">
        <v>23</v>
      </c>
      <c r="G172" s="12" t="s">
        <v>385</v>
      </c>
      <c r="H172" s="312"/>
      <c r="I172" s="51"/>
      <c r="J172" s="310">
        <f t="shared" si="2"/>
        <v>0</v>
      </c>
    </row>
    <row r="173" spans="1:10" x14ac:dyDescent="0.25">
      <c r="A173" s="34">
        <v>171</v>
      </c>
      <c r="B173" s="23" t="s">
        <v>258</v>
      </c>
      <c r="C173" s="238">
        <v>1996</v>
      </c>
      <c r="D173" s="238" t="s">
        <v>398</v>
      </c>
      <c r="E173" s="43" t="s">
        <v>398</v>
      </c>
      <c r="F173" s="240">
        <v>18</v>
      </c>
      <c r="G173" s="12" t="s">
        <v>358</v>
      </c>
      <c r="H173" s="312"/>
      <c r="I173" s="51"/>
      <c r="J173" s="310">
        <f t="shared" si="2"/>
        <v>0</v>
      </c>
    </row>
    <row r="174" spans="1:10" x14ac:dyDescent="0.25">
      <c r="A174" s="34">
        <v>172</v>
      </c>
      <c r="B174" s="23" t="s">
        <v>503</v>
      </c>
      <c r="C174" s="238">
        <v>1972</v>
      </c>
      <c r="D174" s="238" t="s">
        <v>398</v>
      </c>
      <c r="E174" s="43" t="s">
        <v>500</v>
      </c>
      <c r="F174" s="240">
        <v>42</v>
      </c>
      <c r="G174" s="12" t="s">
        <v>504</v>
      </c>
      <c r="H174" s="312"/>
      <c r="I174" s="51"/>
      <c r="J174" s="310">
        <f t="shared" si="2"/>
        <v>0</v>
      </c>
    </row>
    <row r="175" spans="1:10" x14ac:dyDescent="0.25">
      <c r="A175" s="34">
        <v>173</v>
      </c>
      <c r="B175" s="23" t="s">
        <v>259</v>
      </c>
      <c r="C175" s="238">
        <v>1993</v>
      </c>
      <c r="D175" s="238" t="s">
        <v>399</v>
      </c>
      <c r="E175" s="43" t="s">
        <v>399</v>
      </c>
      <c r="F175" s="240">
        <v>21</v>
      </c>
      <c r="G175" s="12" t="s">
        <v>334</v>
      </c>
      <c r="H175" s="312"/>
      <c r="I175" s="51"/>
      <c r="J175" s="310">
        <f t="shared" si="2"/>
        <v>0</v>
      </c>
    </row>
    <row r="176" spans="1:10" x14ac:dyDescent="0.25">
      <c r="A176" s="34">
        <v>174</v>
      </c>
      <c r="B176" s="23" t="s">
        <v>260</v>
      </c>
      <c r="C176" s="238">
        <v>1975</v>
      </c>
      <c r="D176" s="238" t="s">
        <v>398</v>
      </c>
      <c r="E176" s="43" t="s">
        <v>398</v>
      </c>
      <c r="F176" s="240">
        <v>39</v>
      </c>
      <c r="G176" s="12" t="s">
        <v>335</v>
      </c>
      <c r="H176" s="312"/>
      <c r="I176" s="51"/>
      <c r="J176" s="310">
        <f t="shared" si="2"/>
        <v>0</v>
      </c>
    </row>
    <row r="177" spans="1:10" x14ac:dyDescent="0.25">
      <c r="A177" s="34">
        <v>175</v>
      </c>
      <c r="B177" s="23" t="s">
        <v>261</v>
      </c>
      <c r="C177" s="238">
        <v>1996</v>
      </c>
      <c r="D177" s="238" t="s">
        <v>399</v>
      </c>
      <c r="E177" s="4" t="s">
        <v>399</v>
      </c>
      <c r="F177" s="121">
        <v>18</v>
      </c>
      <c r="G177" s="12" t="s">
        <v>59</v>
      </c>
      <c r="H177" s="312"/>
      <c r="I177" s="51"/>
      <c r="J177" s="310">
        <f t="shared" si="2"/>
        <v>0</v>
      </c>
    </row>
    <row r="178" spans="1:10" x14ac:dyDescent="0.25">
      <c r="A178" s="34">
        <v>176</v>
      </c>
      <c r="B178" s="23" t="s">
        <v>262</v>
      </c>
      <c r="C178" s="238">
        <v>1988</v>
      </c>
      <c r="D178" s="238" t="s">
        <v>399</v>
      </c>
      <c r="E178" s="43" t="s">
        <v>399</v>
      </c>
      <c r="F178" s="240">
        <v>26</v>
      </c>
      <c r="G178" s="12" t="s">
        <v>386</v>
      </c>
      <c r="H178" s="312"/>
      <c r="I178" s="51"/>
      <c r="J178" s="310">
        <f t="shared" si="2"/>
        <v>0</v>
      </c>
    </row>
    <row r="179" spans="1:10" x14ac:dyDescent="0.25">
      <c r="A179" s="34">
        <v>177</v>
      </c>
      <c r="B179" s="23" t="s">
        <v>264</v>
      </c>
      <c r="C179" s="238">
        <v>1974</v>
      </c>
      <c r="D179" s="238" t="s">
        <v>398</v>
      </c>
      <c r="E179" s="43" t="s">
        <v>500</v>
      </c>
      <c r="F179" s="240">
        <v>40</v>
      </c>
      <c r="G179" s="12" t="s">
        <v>386</v>
      </c>
      <c r="H179" s="312"/>
      <c r="I179" s="51"/>
      <c r="J179" s="310">
        <f t="shared" si="2"/>
        <v>0</v>
      </c>
    </row>
    <row r="180" spans="1:10" x14ac:dyDescent="0.25">
      <c r="A180" s="34">
        <v>178</v>
      </c>
      <c r="B180" s="224" t="s">
        <v>265</v>
      </c>
      <c r="C180" s="101">
        <v>1975</v>
      </c>
      <c r="D180" s="101" t="s">
        <v>398</v>
      </c>
      <c r="E180" s="43" t="s">
        <v>398</v>
      </c>
      <c r="F180" s="240">
        <v>39</v>
      </c>
      <c r="G180" s="226" t="s">
        <v>331</v>
      </c>
      <c r="H180" s="312"/>
      <c r="I180" s="51"/>
      <c r="J180" s="310">
        <f t="shared" si="2"/>
        <v>0</v>
      </c>
    </row>
    <row r="181" spans="1:10" x14ac:dyDescent="0.25">
      <c r="A181" s="34">
        <v>179</v>
      </c>
      <c r="B181" s="23" t="s">
        <v>266</v>
      </c>
      <c r="C181" s="238">
        <v>1974</v>
      </c>
      <c r="D181" s="238" t="s">
        <v>399</v>
      </c>
      <c r="E181" s="43" t="s">
        <v>493</v>
      </c>
      <c r="F181" s="240">
        <v>40</v>
      </c>
      <c r="G181" s="12" t="s">
        <v>323</v>
      </c>
      <c r="H181" s="312"/>
      <c r="I181" s="51"/>
      <c r="J181" s="310">
        <f t="shared" si="2"/>
        <v>0</v>
      </c>
    </row>
    <row r="182" spans="1:10" x14ac:dyDescent="0.25">
      <c r="A182" s="34">
        <v>180</v>
      </c>
      <c r="B182" s="23" t="s">
        <v>268</v>
      </c>
      <c r="C182" s="238">
        <v>1980</v>
      </c>
      <c r="D182" s="238" t="s">
        <v>398</v>
      </c>
      <c r="E182" s="43" t="s">
        <v>398</v>
      </c>
      <c r="F182" s="240">
        <v>34</v>
      </c>
      <c r="G182" s="12" t="s">
        <v>354</v>
      </c>
      <c r="H182" s="312"/>
      <c r="I182" s="51"/>
      <c r="J182" s="310">
        <f t="shared" si="2"/>
        <v>0</v>
      </c>
    </row>
    <row r="183" spans="1:10" x14ac:dyDescent="0.25">
      <c r="A183" s="34">
        <v>181</v>
      </c>
      <c r="B183" s="23" t="s">
        <v>269</v>
      </c>
      <c r="C183" s="238">
        <v>1991</v>
      </c>
      <c r="D183" s="238" t="s">
        <v>398</v>
      </c>
      <c r="E183" s="43" t="s">
        <v>398</v>
      </c>
      <c r="F183" s="240">
        <v>23</v>
      </c>
      <c r="G183" s="12" t="s">
        <v>366</v>
      </c>
      <c r="H183" s="312"/>
      <c r="I183" s="51"/>
      <c r="J183" s="310">
        <f t="shared" si="2"/>
        <v>0</v>
      </c>
    </row>
    <row r="184" spans="1:10" x14ac:dyDescent="0.25">
      <c r="A184" s="34">
        <v>182</v>
      </c>
      <c r="B184" s="247" t="s">
        <v>89</v>
      </c>
      <c r="C184" s="248">
        <v>1970</v>
      </c>
      <c r="D184" s="248" t="s">
        <v>398</v>
      </c>
      <c r="E184" s="43" t="s">
        <v>500</v>
      </c>
      <c r="F184" s="240">
        <v>44</v>
      </c>
      <c r="G184" s="249" t="s">
        <v>332</v>
      </c>
      <c r="H184" s="312"/>
      <c r="I184" s="51"/>
      <c r="J184" s="310">
        <f t="shared" si="2"/>
        <v>0</v>
      </c>
    </row>
    <row r="185" spans="1:10" x14ac:dyDescent="0.25">
      <c r="A185" s="34">
        <v>183</v>
      </c>
      <c r="B185" s="23" t="s">
        <v>270</v>
      </c>
      <c r="C185" s="238">
        <v>1968</v>
      </c>
      <c r="D185" s="238" t="s">
        <v>398</v>
      </c>
      <c r="E185" s="43" t="s">
        <v>500</v>
      </c>
      <c r="F185" s="240">
        <v>46</v>
      </c>
      <c r="G185" s="12" t="s">
        <v>329</v>
      </c>
      <c r="H185" s="312"/>
      <c r="I185" s="51"/>
      <c r="J185" s="310">
        <f t="shared" si="2"/>
        <v>0</v>
      </c>
    </row>
    <row r="186" spans="1:10" x14ac:dyDescent="0.25">
      <c r="A186" s="34">
        <v>184</v>
      </c>
      <c r="B186" s="23" t="s">
        <v>271</v>
      </c>
      <c r="C186" s="238">
        <v>1987</v>
      </c>
      <c r="D186" s="238" t="s">
        <v>399</v>
      </c>
      <c r="E186" s="4" t="s">
        <v>399</v>
      </c>
      <c r="F186" s="121">
        <v>27</v>
      </c>
      <c r="G186" s="12" t="s">
        <v>327</v>
      </c>
      <c r="H186" s="312"/>
      <c r="I186" s="51"/>
      <c r="J186" s="310">
        <f t="shared" si="2"/>
        <v>0</v>
      </c>
    </row>
    <row r="187" spans="1:10" x14ac:dyDescent="0.25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0">
        <v>41</v>
      </c>
      <c r="G187" s="226" t="s">
        <v>341</v>
      </c>
      <c r="H187" s="312"/>
      <c r="I187" s="51"/>
      <c r="J187" s="310">
        <f t="shared" si="2"/>
        <v>0</v>
      </c>
    </row>
    <row r="188" spans="1:10" x14ac:dyDescent="0.25">
      <c r="A188" s="34">
        <v>186</v>
      </c>
      <c r="B188" s="23" t="s">
        <v>273</v>
      </c>
      <c r="C188" s="238">
        <v>1969</v>
      </c>
      <c r="D188" s="238" t="s">
        <v>398</v>
      </c>
      <c r="E188" s="43" t="s">
        <v>500</v>
      </c>
      <c r="F188" s="240">
        <v>45</v>
      </c>
      <c r="G188" s="12" t="s">
        <v>332</v>
      </c>
      <c r="H188" s="312"/>
      <c r="I188" s="51"/>
      <c r="J188" s="310">
        <f t="shared" si="2"/>
        <v>0</v>
      </c>
    </row>
    <row r="189" spans="1:10" x14ac:dyDescent="0.25">
      <c r="A189" s="34">
        <v>187</v>
      </c>
      <c r="B189" s="224" t="s">
        <v>274</v>
      </c>
      <c r="C189" s="101">
        <v>1972</v>
      </c>
      <c r="D189" s="101" t="s">
        <v>398</v>
      </c>
      <c r="E189" s="43" t="s">
        <v>500</v>
      </c>
      <c r="F189" s="240">
        <v>42</v>
      </c>
      <c r="G189" s="226" t="s">
        <v>387</v>
      </c>
      <c r="H189" s="312"/>
      <c r="I189" s="51"/>
      <c r="J189" s="310">
        <f t="shared" si="2"/>
        <v>0</v>
      </c>
    </row>
    <row r="190" spans="1:10" x14ac:dyDescent="0.25">
      <c r="A190" s="34">
        <v>188</v>
      </c>
      <c r="B190" s="23" t="s">
        <v>26</v>
      </c>
      <c r="C190" s="238">
        <v>1967</v>
      </c>
      <c r="D190" s="238" t="s">
        <v>398</v>
      </c>
      <c r="E190" s="4" t="s">
        <v>500</v>
      </c>
      <c r="F190" s="121">
        <v>47</v>
      </c>
      <c r="G190" s="12" t="s">
        <v>356</v>
      </c>
      <c r="H190" s="312"/>
      <c r="I190" s="51"/>
      <c r="J190" s="310">
        <f t="shared" si="2"/>
        <v>0</v>
      </c>
    </row>
    <row r="191" spans="1:10" x14ac:dyDescent="0.25">
      <c r="A191" s="34">
        <v>189</v>
      </c>
      <c r="B191" s="23" t="s">
        <v>104</v>
      </c>
      <c r="C191" s="238">
        <v>1976</v>
      </c>
      <c r="D191" s="238" t="s">
        <v>398</v>
      </c>
      <c r="E191" s="43" t="s">
        <v>398</v>
      </c>
      <c r="F191" s="240">
        <v>38</v>
      </c>
      <c r="G191" s="12" t="s">
        <v>322</v>
      </c>
      <c r="H191" s="312"/>
      <c r="I191" s="51"/>
      <c r="J191" s="310">
        <f t="shared" si="2"/>
        <v>0</v>
      </c>
    </row>
    <row r="192" spans="1:10" x14ac:dyDescent="0.25">
      <c r="A192" s="34">
        <v>190</v>
      </c>
      <c r="B192" s="23" t="s">
        <v>48</v>
      </c>
      <c r="C192" s="238">
        <v>1962</v>
      </c>
      <c r="D192" s="238" t="s">
        <v>398</v>
      </c>
      <c r="E192" s="43" t="s">
        <v>506</v>
      </c>
      <c r="F192" s="240">
        <v>52</v>
      </c>
      <c r="G192" s="12" t="s">
        <v>49</v>
      </c>
      <c r="H192" s="312"/>
      <c r="I192" s="51"/>
      <c r="J192" s="310">
        <f t="shared" si="2"/>
        <v>0</v>
      </c>
    </row>
    <row r="193" spans="1:10" x14ac:dyDescent="0.25">
      <c r="A193" s="34">
        <v>191</v>
      </c>
      <c r="B193" s="23" t="s">
        <v>72</v>
      </c>
      <c r="C193" s="238">
        <v>1977</v>
      </c>
      <c r="D193" s="238" t="s">
        <v>398</v>
      </c>
      <c r="E193" s="43" t="s">
        <v>398</v>
      </c>
      <c r="F193" s="240">
        <v>37</v>
      </c>
      <c r="G193" s="12" t="s">
        <v>322</v>
      </c>
      <c r="H193" s="312"/>
      <c r="I193" s="51"/>
      <c r="J193" s="310">
        <f t="shared" si="2"/>
        <v>0</v>
      </c>
    </row>
    <row r="194" spans="1:10" x14ac:dyDescent="0.25">
      <c r="A194" s="34">
        <v>192</v>
      </c>
      <c r="B194" s="23" t="s">
        <v>275</v>
      </c>
      <c r="C194" s="238">
        <v>1971</v>
      </c>
      <c r="D194" s="238" t="s">
        <v>398</v>
      </c>
      <c r="E194" s="43" t="s">
        <v>500</v>
      </c>
      <c r="F194" s="240">
        <v>43</v>
      </c>
      <c r="G194" s="12" t="s">
        <v>334</v>
      </c>
      <c r="H194" s="312"/>
      <c r="I194" s="51"/>
      <c r="J194" s="310">
        <f t="shared" si="2"/>
        <v>0</v>
      </c>
    </row>
    <row r="195" spans="1:10" x14ac:dyDescent="0.25">
      <c r="A195" s="34">
        <v>193</v>
      </c>
      <c r="B195" s="23" t="s">
        <v>276</v>
      </c>
      <c r="C195" s="238">
        <v>1971</v>
      </c>
      <c r="D195" s="238" t="s">
        <v>399</v>
      </c>
      <c r="E195" s="43" t="s">
        <v>493</v>
      </c>
      <c r="F195" s="240">
        <v>43</v>
      </c>
      <c r="G195" s="12" t="s">
        <v>370</v>
      </c>
      <c r="H195" s="312"/>
      <c r="I195" s="51"/>
      <c r="J195" s="310">
        <f t="shared" ref="J195:J258" si="3">H195/6.2</f>
        <v>0</v>
      </c>
    </row>
    <row r="196" spans="1:10" x14ac:dyDescent="0.25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0">
        <v>40</v>
      </c>
      <c r="G196" s="227" t="s">
        <v>327</v>
      </c>
      <c r="H196" s="312"/>
      <c r="I196" s="51"/>
      <c r="J196" s="310">
        <f t="shared" si="3"/>
        <v>0</v>
      </c>
    </row>
    <row r="197" spans="1:10" x14ac:dyDescent="0.25">
      <c r="A197" s="34">
        <v>195</v>
      </c>
      <c r="B197" s="23" t="s">
        <v>278</v>
      </c>
      <c r="C197" s="238">
        <v>1997</v>
      </c>
      <c r="D197" s="238" t="s">
        <v>398</v>
      </c>
      <c r="E197" s="43" t="s">
        <v>398</v>
      </c>
      <c r="F197" s="240">
        <v>17</v>
      </c>
      <c r="G197" s="12" t="s">
        <v>323</v>
      </c>
      <c r="H197" s="312"/>
      <c r="I197" s="51"/>
      <c r="J197" s="310">
        <f t="shared" si="3"/>
        <v>0</v>
      </c>
    </row>
    <row r="198" spans="1:10" x14ac:dyDescent="0.25">
      <c r="A198" s="34">
        <v>196</v>
      </c>
      <c r="B198" s="23" t="s">
        <v>141</v>
      </c>
      <c r="C198" s="238">
        <v>1990</v>
      </c>
      <c r="D198" s="238" t="s">
        <v>398</v>
      </c>
      <c r="E198" s="43" t="s">
        <v>398</v>
      </c>
      <c r="F198" s="240">
        <v>24</v>
      </c>
      <c r="G198" s="12" t="s">
        <v>334</v>
      </c>
      <c r="H198" s="312"/>
      <c r="I198" s="51"/>
      <c r="J198" s="310">
        <f t="shared" si="3"/>
        <v>0</v>
      </c>
    </row>
    <row r="199" spans="1:10" x14ac:dyDescent="0.25">
      <c r="A199" s="34">
        <v>197</v>
      </c>
      <c r="B199" s="23" t="s">
        <v>279</v>
      </c>
      <c r="C199" s="238">
        <v>1954</v>
      </c>
      <c r="D199" s="238" t="s">
        <v>399</v>
      </c>
      <c r="E199" s="43" t="s">
        <v>493</v>
      </c>
      <c r="F199" s="240">
        <v>60</v>
      </c>
      <c r="G199" s="12" t="s">
        <v>321</v>
      </c>
      <c r="H199" s="312"/>
      <c r="I199" s="51"/>
      <c r="J199" s="310">
        <f t="shared" si="3"/>
        <v>0</v>
      </c>
    </row>
    <row r="200" spans="1:10" x14ac:dyDescent="0.25">
      <c r="A200" s="34">
        <v>198</v>
      </c>
      <c r="B200" s="23" t="s">
        <v>105</v>
      </c>
      <c r="C200" s="238">
        <v>1974</v>
      </c>
      <c r="D200" s="238" t="s">
        <v>398</v>
      </c>
      <c r="E200" s="43" t="s">
        <v>500</v>
      </c>
      <c r="F200" s="240">
        <v>40</v>
      </c>
      <c r="G200" s="12" t="s">
        <v>321</v>
      </c>
      <c r="H200" s="312"/>
      <c r="I200" s="51"/>
      <c r="J200" s="310">
        <f t="shared" si="3"/>
        <v>0</v>
      </c>
    </row>
    <row r="201" spans="1:10" x14ac:dyDescent="0.25">
      <c r="A201" s="34">
        <v>199</v>
      </c>
      <c r="B201" s="23" t="s">
        <v>280</v>
      </c>
      <c r="C201" s="238">
        <v>1976</v>
      </c>
      <c r="D201" s="238" t="s">
        <v>398</v>
      </c>
      <c r="E201" s="43" t="s">
        <v>398</v>
      </c>
      <c r="F201" s="240">
        <v>38</v>
      </c>
      <c r="G201" s="12" t="s">
        <v>327</v>
      </c>
      <c r="H201" s="312"/>
      <c r="I201" s="51"/>
      <c r="J201" s="310">
        <f t="shared" si="3"/>
        <v>0</v>
      </c>
    </row>
    <row r="202" spans="1:10" x14ac:dyDescent="0.25">
      <c r="A202" s="34">
        <v>200</v>
      </c>
      <c r="B202" s="1" t="s">
        <v>281</v>
      </c>
      <c r="C202" s="239">
        <v>1971</v>
      </c>
      <c r="D202" s="239" t="s">
        <v>398</v>
      </c>
      <c r="E202" s="43" t="s">
        <v>500</v>
      </c>
      <c r="F202" s="240">
        <v>43</v>
      </c>
      <c r="G202" s="228" t="s">
        <v>388</v>
      </c>
      <c r="H202" s="312"/>
      <c r="I202" s="51"/>
      <c r="J202" s="310">
        <f t="shared" si="3"/>
        <v>0</v>
      </c>
    </row>
    <row r="203" spans="1:10" x14ac:dyDescent="0.25">
      <c r="A203" s="34">
        <v>201</v>
      </c>
      <c r="B203" s="1" t="s">
        <v>282</v>
      </c>
      <c r="C203" s="239">
        <v>1991</v>
      </c>
      <c r="D203" s="239" t="s">
        <v>398</v>
      </c>
      <c r="E203" s="43" t="s">
        <v>398</v>
      </c>
      <c r="F203" s="240">
        <v>23</v>
      </c>
      <c r="G203" s="228" t="s">
        <v>358</v>
      </c>
      <c r="H203" s="312"/>
      <c r="I203" s="51"/>
      <c r="J203" s="310">
        <f t="shared" si="3"/>
        <v>0</v>
      </c>
    </row>
    <row r="204" spans="1:10" x14ac:dyDescent="0.25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0">
        <v>65</v>
      </c>
      <c r="G204" s="226" t="s">
        <v>332</v>
      </c>
      <c r="H204" s="312"/>
      <c r="I204" s="51"/>
      <c r="J204" s="310">
        <f t="shared" si="3"/>
        <v>0</v>
      </c>
    </row>
    <row r="205" spans="1:10" x14ac:dyDescent="0.25">
      <c r="A205" s="34">
        <v>203</v>
      </c>
      <c r="B205" s="23" t="s">
        <v>283</v>
      </c>
      <c r="C205" s="238">
        <v>1996</v>
      </c>
      <c r="D205" s="238" t="s">
        <v>399</v>
      </c>
      <c r="E205" s="43" t="s">
        <v>399</v>
      </c>
      <c r="F205" s="240">
        <v>18</v>
      </c>
      <c r="G205" s="12" t="s">
        <v>59</v>
      </c>
      <c r="H205" s="312"/>
      <c r="I205" s="51"/>
      <c r="J205" s="310">
        <f t="shared" si="3"/>
        <v>0</v>
      </c>
    </row>
    <row r="206" spans="1:10" x14ac:dyDescent="0.25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0">
        <v>41</v>
      </c>
      <c r="G206" s="226" t="s">
        <v>323</v>
      </c>
      <c r="H206" s="312"/>
      <c r="I206" s="51"/>
      <c r="J206" s="310">
        <f t="shared" si="3"/>
        <v>0</v>
      </c>
    </row>
    <row r="207" spans="1:10" x14ac:dyDescent="0.25">
      <c r="A207" s="34">
        <v>205</v>
      </c>
      <c r="B207" s="23" t="s">
        <v>95</v>
      </c>
      <c r="C207" s="238">
        <v>1998</v>
      </c>
      <c r="D207" s="238" t="s">
        <v>398</v>
      </c>
      <c r="E207" s="43" t="s">
        <v>398</v>
      </c>
      <c r="F207" s="240">
        <v>16</v>
      </c>
      <c r="G207" s="12" t="s">
        <v>323</v>
      </c>
      <c r="H207" s="312"/>
      <c r="I207" s="51"/>
      <c r="J207" s="310">
        <f t="shared" si="3"/>
        <v>0</v>
      </c>
    </row>
    <row r="208" spans="1:10" x14ac:dyDescent="0.25">
      <c r="A208" s="34">
        <v>206</v>
      </c>
      <c r="B208" s="23" t="s">
        <v>117</v>
      </c>
      <c r="C208" s="238">
        <v>1996</v>
      </c>
      <c r="D208" s="238" t="s">
        <v>398</v>
      </c>
      <c r="E208" s="43" t="s">
        <v>398</v>
      </c>
      <c r="F208" s="240">
        <v>18</v>
      </c>
      <c r="G208" s="12" t="s">
        <v>334</v>
      </c>
      <c r="H208" s="312"/>
      <c r="I208" s="51"/>
      <c r="J208" s="310">
        <f t="shared" si="3"/>
        <v>0</v>
      </c>
    </row>
    <row r="209" spans="1:10" x14ac:dyDescent="0.25">
      <c r="A209" s="34">
        <v>207</v>
      </c>
      <c r="B209" s="1" t="s">
        <v>126</v>
      </c>
      <c r="C209" s="239">
        <v>1965</v>
      </c>
      <c r="D209" s="239" t="s">
        <v>398</v>
      </c>
      <c r="E209" s="43" t="s">
        <v>500</v>
      </c>
      <c r="F209" s="240">
        <v>49</v>
      </c>
      <c r="G209" s="228" t="s">
        <v>331</v>
      </c>
      <c r="H209" s="312"/>
      <c r="I209" s="51"/>
      <c r="J209" s="310">
        <f t="shared" si="3"/>
        <v>0</v>
      </c>
    </row>
    <row r="210" spans="1:10" x14ac:dyDescent="0.25">
      <c r="A210" s="34">
        <v>208</v>
      </c>
      <c r="B210" s="23" t="s">
        <v>74</v>
      </c>
      <c r="C210" s="238">
        <v>1972</v>
      </c>
      <c r="D210" s="238" t="s">
        <v>398</v>
      </c>
      <c r="E210" s="43" t="s">
        <v>500</v>
      </c>
      <c r="F210" s="240">
        <v>42</v>
      </c>
      <c r="G210" s="12" t="s">
        <v>324</v>
      </c>
      <c r="H210" s="312"/>
      <c r="I210" s="51"/>
      <c r="J210" s="310">
        <f t="shared" si="3"/>
        <v>0</v>
      </c>
    </row>
    <row r="211" spans="1:10" x14ac:dyDescent="0.25">
      <c r="A211" s="34">
        <v>209</v>
      </c>
      <c r="B211" s="23" t="s">
        <v>284</v>
      </c>
      <c r="C211" s="238">
        <v>1979</v>
      </c>
      <c r="D211" s="238" t="s">
        <v>398</v>
      </c>
      <c r="E211" s="43" t="s">
        <v>398</v>
      </c>
      <c r="F211" s="240">
        <v>35</v>
      </c>
      <c r="G211" s="12" t="s">
        <v>330</v>
      </c>
      <c r="H211" s="312"/>
      <c r="I211" s="51"/>
      <c r="J211" s="310">
        <f t="shared" si="3"/>
        <v>0</v>
      </c>
    </row>
    <row r="212" spans="1:10" x14ac:dyDescent="0.25">
      <c r="A212" s="34">
        <v>210</v>
      </c>
      <c r="B212" s="23" t="s">
        <v>285</v>
      </c>
      <c r="C212" s="238">
        <v>1971</v>
      </c>
      <c r="D212" s="238" t="s">
        <v>398</v>
      </c>
      <c r="E212" s="43" t="s">
        <v>500</v>
      </c>
      <c r="F212" s="240">
        <v>43</v>
      </c>
      <c r="G212" s="12" t="s">
        <v>363</v>
      </c>
      <c r="H212" s="312"/>
      <c r="I212" s="51"/>
      <c r="J212" s="310">
        <f t="shared" si="3"/>
        <v>0</v>
      </c>
    </row>
    <row r="213" spans="1:10" x14ac:dyDescent="0.25">
      <c r="A213" s="34">
        <v>211</v>
      </c>
      <c r="B213" s="23" t="s">
        <v>100</v>
      </c>
      <c r="C213" s="238">
        <v>1979</v>
      </c>
      <c r="D213" s="238" t="s">
        <v>399</v>
      </c>
      <c r="E213" s="43" t="s">
        <v>493</v>
      </c>
      <c r="F213" s="240">
        <v>35</v>
      </c>
      <c r="G213" s="12" t="s">
        <v>321</v>
      </c>
      <c r="H213" s="312"/>
      <c r="I213" s="51"/>
      <c r="J213" s="310">
        <f t="shared" si="3"/>
        <v>0</v>
      </c>
    </row>
    <row r="214" spans="1:10" x14ac:dyDescent="0.25">
      <c r="A214" s="34">
        <v>212</v>
      </c>
      <c r="B214" s="247" t="s">
        <v>288</v>
      </c>
      <c r="C214" s="248">
        <v>1994</v>
      </c>
      <c r="D214" s="248" t="s">
        <v>398</v>
      </c>
      <c r="E214" s="43" t="s">
        <v>398</v>
      </c>
      <c r="F214" s="240">
        <v>20</v>
      </c>
      <c r="G214" s="249" t="s">
        <v>349</v>
      </c>
      <c r="H214" s="312"/>
      <c r="I214" s="51"/>
      <c r="J214" s="310">
        <f t="shared" si="3"/>
        <v>0</v>
      </c>
    </row>
    <row r="215" spans="1:10" x14ac:dyDescent="0.25">
      <c r="A215" s="34">
        <v>213</v>
      </c>
      <c r="B215" s="23" t="s">
        <v>56</v>
      </c>
      <c r="C215" s="238">
        <v>1969</v>
      </c>
      <c r="D215" s="238" t="s">
        <v>398</v>
      </c>
      <c r="E215" s="43" t="s">
        <v>500</v>
      </c>
      <c r="F215" s="240">
        <v>45</v>
      </c>
      <c r="G215" s="12" t="s">
        <v>389</v>
      </c>
      <c r="H215" s="312"/>
      <c r="I215" s="51"/>
      <c r="J215" s="310">
        <f t="shared" si="3"/>
        <v>0</v>
      </c>
    </row>
    <row r="216" spans="1:10" x14ac:dyDescent="0.25">
      <c r="A216" s="34">
        <v>214</v>
      </c>
      <c r="B216" s="23" t="s">
        <v>289</v>
      </c>
      <c r="C216" s="238">
        <v>1972</v>
      </c>
      <c r="D216" s="238" t="s">
        <v>398</v>
      </c>
      <c r="E216" s="43" t="s">
        <v>500</v>
      </c>
      <c r="F216" s="240">
        <v>42</v>
      </c>
      <c r="G216" s="12" t="s">
        <v>351</v>
      </c>
      <c r="H216" s="312"/>
      <c r="I216" s="51"/>
      <c r="J216" s="310">
        <f t="shared" si="3"/>
        <v>0</v>
      </c>
    </row>
    <row r="217" spans="1:10" x14ac:dyDescent="0.25">
      <c r="A217" s="34">
        <v>215</v>
      </c>
      <c r="B217" s="23" t="s">
        <v>290</v>
      </c>
      <c r="C217" s="238">
        <v>1964</v>
      </c>
      <c r="D217" s="238" t="s">
        <v>399</v>
      </c>
      <c r="E217" s="43" t="s">
        <v>493</v>
      </c>
      <c r="F217" s="240">
        <v>50</v>
      </c>
      <c r="G217" s="12" t="s">
        <v>319</v>
      </c>
      <c r="H217" s="312"/>
      <c r="I217" s="51"/>
      <c r="J217" s="310">
        <f t="shared" si="3"/>
        <v>0</v>
      </c>
    </row>
    <row r="218" spans="1:10" x14ac:dyDescent="0.25">
      <c r="A218" s="34">
        <v>216</v>
      </c>
      <c r="B218" s="23" t="s">
        <v>291</v>
      </c>
      <c r="C218" s="238">
        <v>1975</v>
      </c>
      <c r="D218" s="238" t="s">
        <v>399</v>
      </c>
      <c r="E218" s="43" t="s">
        <v>493</v>
      </c>
      <c r="F218" s="240">
        <v>39</v>
      </c>
      <c r="G218" s="12" t="s">
        <v>390</v>
      </c>
      <c r="H218" s="312"/>
      <c r="I218" s="51"/>
      <c r="J218" s="310">
        <f t="shared" si="3"/>
        <v>0</v>
      </c>
    </row>
    <row r="219" spans="1:10" x14ac:dyDescent="0.25">
      <c r="A219" s="34">
        <v>217</v>
      </c>
      <c r="B219" s="23" t="s">
        <v>55</v>
      </c>
      <c r="C219" s="238">
        <v>1992</v>
      </c>
      <c r="D219" s="238" t="s">
        <v>398</v>
      </c>
      <c r="E219" s="43" t="s">
        <v>398</v>
      </c>
      <c r="F219" s="240">
        <v>22</v>
      </c>
      <c r="G219" s="12" t="s">
        <v>65</v>
      </c>
      <c r="H219" s="312"/>
      <c r="I219" s="51"/>
      <c r="J219" s="310">
        <f t="shared" si="3"/>
        <v>0</v>
      </c>
    </row>
    <row r="220" spans="1:10" x14ac:dyDescent="0.25">
      <c r="A220" s="34">
        <v>218</v>
      </c>
      <c r="B220" s="23" t="s">
        <v>292</v>
      </c>
      <c r="C220" s="238">
        <v>1995</v>
      </c>
      <c r="D220" s="238" t="s">
        <v>398</v>
      </c>
      <c r="E220" s="43" t="s">
        <v>398</v>
      </c>
      <c r="F220" s="240">
        <v>19</v>
      </c>
      <c r="G220" s="12" t="s">
        <v>319</v>
      </c>
      <c r="H220" s="312"/>
      <c r="I220" s="51"/>
      <c r="J220" s="310">
        <f t="shared" si="3"/>
        <v>0</v>
      </c>
    </row>
    <row r="221" spans="1:10" x14ac:dyDescent="0.25">
      <c r="A221" s="34">
        <v>219</v>
      </c>
      <c r="B221" s="23" t="s">
        <v>293</v>
      </c>
      <c r="C221" s="238">
        <v>1971</v>
      </c>
      <c r="D221" s="238" t="s">
        <v>398</v>
      </c>
      <c r="E221" s="43" t="s">
        <v>500</v>
      </c>
      <c r="F221" s="240">
        <v>43</v>
      </c>
      <c r="G221" s="12" t="s">
        <v>325</v>
      </c>
      <c r="H221" s="312"/>
      <c r="I221" s="51"/>
      <c r="J221" s="310">
        <f t="shared" si="3"/>
        <v>0</v>
      </c>
    </row>
    <row r="222" spans="1:10" x14ac:dyDescent="0.25">
      <c r="A222" s="34">
        <v>220</v>
      </c>
      <c r="B222" s="23" t="s">
        <v>294</v>
      </c>
      <c r="C222" s="238">
        <v>1998</v>
      </c>
      <c r="D222" s="238" t="s">
        <v>399</v>
      </c>
      <c r="E222" s="4" t="s">
        <v>399</v>
      </c>
      <c r="F222" s="121">
        <v>16</v>
      </c>
      <c r="G222" s="12" t="s">
        <v>334</v>
      </c>
      <c r="H222" s="312"/>
      <c r="I222" s="51"/>
      <c r="J222" s="310">
        <f t="shared" si="3"/>
        <v>0</v>
      </c>
    </row>
    <row r="223" spans="1:10" x14ac:dyDescent="0.25">
      <c r="A223" s="34">
        <v>221</v>
      </c>
      <c r="B223" s="23" t="s">
        <v>295</v>
      </c>
      <c r="C223" s="238">
        <v>1978</v>
      </c>
      <c r="D223" s="238" t="s">
        <v>398</v>
      </c>
      <c r="E223" s="4" t="s">
        <v>398</v>
      </c>
      <c r="F223" s="121">
        <v>36</v>
      </c>
      <c r="G223" s="12" t="s">
        <v>391</v>
      </c>
      <c r="H223" s="312"/>
      <c r="I223" s="51"/>
      <c r="J223" s="310">
        <f t="shared" si="3"/>
        <v>0</v>
      </c>
    </row>
    <row r="224" spans="1:10" x14ac:dyDescent="0.25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0">
        <v>51</v>
      </c>
      <c r="G224" s="226" t="s">
        <v>392</v>
      </c>
      <c r="H224" s="312"/>
      <c r="I224" s="51"/>
      <c r="J224" s="310">
        <f t="shared" si="3"/>
        <v>0</v>
      </c>
    </row>
    <row r="225" spans="1:10" x14ac:dyDescent="0.25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0">
        <v>23</v>
      </c>
      <c r="G225" s="226" t="s">
        <v>352</v>
      </c>
      <c r="H225" s="312"/>
      <c r="I225" s="51"/>
      <c r="J225" s="310">
        <f t="shared" si="3"/>
        <v>0</v>
      </c>
    </row>
    <row r="226" spans="1:10" x14ac:dyDescent="0.25">
      <c r="A226" s="34">
        <v>224</v>
      </c>
      <c r="B226" s="23" t="s">
        <v>298</v>
      </c>
      <c r="C226" s="238">
        <v>1990</v>
      </c>
      <c r="D226" s="238" t="s">
        <v>398</v>
      </c>
      <c r="E226" s="43" t="s">
        <v>398</v>
      </c>
      <c r="F226" s="240">
        <v>24</v>
      </c>
      <c r="G226" s="12" t="s">
        <v>352</v>
      </c>
      <c r="H226" s="312"/>
      <c r="I226" s="51"/>
      <c r="J226" s="310">
        <f t="shared" si="3"/>
        <v>0</v>
      </c>
    </row>
    <row r="227" spans="1:10" x14ac:dyDescent="0.25">
      <c r="A227" s="34">
        <v>225</v>
      </c>
      <c r="B227" s="23" t="s">
        <v>145</v>
      </c>
      <c r="C227" s="238">
        <v>1967</v>
      </c>
      <c r="D227" s="238" t="s">
        <v>398</v>
      </c>
      <c r="E227" s="43" t="s">
        <v>500</v>
      </c>
      <c r="F227" s="240">
        <v>47</v>
      </c>
      <c r="G227" s="12" t="s">
        <v>345</v>
      </c>
      <c r="H227" s="312"/>
      <c r="I227" s="51"/>
      <c r="J227" s="310">
        <f t="shared" si="3"/>
        <v>0</v>
      </c>
    </row>
    <row r="228" spans="1:10" x14ac:dyDescent="0.25">
      <c r="A228" s="34">
        <v>226</v>
      </c>
      <c r="B228" s="23" t="s">
        <v>116</v>
      </c>
      <c r="C228" s="238">
        <v>1975</v>
      </c>
      <c r="D228" s="238" t="s">
        <v>399</v>
      </c>
      <c r="E228" s="43" t="s">
        <v>493</v>
      </c>
      <c r="F228" s="240">
        <v>39</v>
      </c>
      <c r="G228" s="12" t="s">
        <v>334</v>
      </c>
      <c r="H228" s="312"/>
      <c r="I228" s="51"/>
      <c r="J228" s="310">
        <f t="shared" si="3"/>
        <v>0</v>
      </c>
    </row>
    <row r="229" spans="1:10" x14ac:dyDescent="0.25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0">
        <v>41</v>
      </c>
      <c r="G229" s="226" t="s">
        <v>331</v>
      </c>
      <c r="H229" s="312"/>
      <c r="I229" s="51"/>
      <c r="J229" s="310">
        <f t="shared" si="3"/>
        <v>0</v>
      </c>
    </row>
    <row r="230" spans="1:10" x14ac:dyDescent="0.25">
      <c r="A230" s="34">
        <v>228</v>
      </c>
      <c r="B230" s="23" t="s">
        <v>299</v>
      </c>
      <c r="C230" s="238">
        <v>1991</v>
      </c>
      <c r="D230" s="238" t="s">
        <v>399</v>
      </c>
      <c r="E230" s="43" t="s">
        <v>399</v>
      </c>
      <c r="F230" s="240">
        <v>23</v>
      </c>
      <c r="G230" s="12" t="s">
        <v>65</v>
      </c>
      <c r="H230" s="312"/>
      <c r="I230" s="51"/>
      <c r="J230" s="310">
        <f t="shared" si="3"/>
        <v>0</v>
      </c>
    </row>
    <row r="231" spans="1:10" x14ac:dyDescent="0.25">
      <c r="A231" s="34">
        <v>229</v>
      </c>
      <c r="B231" s="1" t="s">
        <v>57</v>
      </c>
      <c r="C231" s="239">
        <v>1954</v>
      </c>
      <c r="D231" s="239" t="s">
        <v>398</v>
      </c>
      <c r="E231" s="43" t="s">
        <v>501</v>
      </c>
      <c r="F231" s="240">
        <v>60</v>
      </c>
      <c r="G231" s="228" t="s">
        <v>366</v>
      </c>
      <c r="H231" s="312"/>
      <c r="I231" s="51"/>
      <c r="J231" s="310">
        <f t="shared" si="3"/>
        <v>0</v>
      </c>
    </row>
    <row r="232" spans="1:10" x14ac:dyDescent="0.25">
      <c r="A232" s="34">
        <v>230</v>
      </c>
      <c r="B232" s="23" t="s">
        <v>131</v>
      </c>
      <c r="C232" s="238">
        <v>1972</v>
      </c>
      <c r="D232" s="238" t="s">
        <v>398</v>
      </c>
      <c r="E232" s="43" t="s">
        <v>500</v>
      </c>
      <c r="F232" s="240">
        <v>42</v>
      </c>
      <c r="G232" s="12" t="s">
        <v>341</v>
      </c>
      <c r="H232" s="312"/>
      <c r="I232" s="51"/>
      <c r="J232" s="310">
        <f t="shared" si="3"/>
        <v>0</v>
      </c>
    </row>
    <row r="233" spans="1:10" x14ac:dyDescent="0.25">
      <c r="A233" s="34">
        <v>231</v>
      </c>
      <c r="B233" s="23" t="s">
        <v>80</v>
      </c>
      <c r="C233" s="238">
        <v>1998</v>
      </c>
      <c r="D233" s="238" t="s">
        <v>398</v>
      </c>
      <c r="E233" s="43" t="s">
        <v>398</v>
      </c>
      <c r="F233" s="240">
        <v>16</v>
      </c>
      <c r="G233" s="12" t="s">
        <v>321</v>
      </c>
      <c r="H233" s="312"/>
      <c r="I233" s="51"/>
      <c r="J233" s="310">
        <f t="shared" si="3"/>
        <v>0</v>
      </c>
    </row>
    <row r="234" spans="1:10" x14ac:dyDescent="0.25">
      <c r="A234" s="34">
        <v>232</v>
      </c>
      <c r="B234" s="23" t="s">
        <v>300</v>
      </c>
      <c r="C234" s="238">
        <v>1970</v>
      </c>
      <c r="D234" s="238" t="s">
        <v>398</v>
      </c>
      <c r="E234" s="43" t="s">
        <v>500</v>
      </c>
      <c r="F234" s="240">
        <v>44</v>
      </c>
      <c r="G234" s="12" t="s">
        <v>321</v>
      </c>
      <c r="H234" s="312"/>
      <c r="I234" s="51"/>
      <c r="J234" s="310">
        <f t="shared" si="3"/>
        <v>0</v>
      </c>
    </row>
    <row r="235" spans="1:10" x14ac:dyDescent="0.25">
      <c r="A235" s="34">
        <v>233</v>
      </c>
      <c r="B235" s="23" t="s">
        <v>98</v>
      </c>
      <c r="C235" s="238">
        <v>1969</v>
      </c>
      <c r="D235" s="238" t="s">
        <v>398</v>
      </c>
      <c r="E235" s="43" t="s">
        <v>500</v>
      </c>
      <c r="F235" s="240">
        <v>45</v>
      </c>
      <c r="G235" s="12" t="s">
        <v>321</v>
      </c>
      <c r="H235" s="312"/>
      <c r="I235" s="245"/>
      <c r="J235" s="310">
        <f t="shared" si="3"/>
        <v>0</v>
      </c>
    </row>
    <row r="236" spans="1:10" x14ac:dyDescent="0.25">
      <c r="A236" s="34">
        <v>234</v>
      </c>
      <c r="B236" s="23" t="s">
        <v>133</v>
      </c>
      <c r="C236" s="238">
        <v>1969</v>
      </c>
      <c r="D236" s="238" t="s">
        <v>399</v>
      </c>
      <c r="E236" s="43" t="s">
        <v>493</v>
      </c>
      <c r="F236" s="240">
        <v>45</v>
      </c>
      <c r="G236" s="12" t="s">
        <v>321</v>
      </c>
      <c r="H236" s="312"/>
      <c r="I236" s="245"/>
      <c r="J236" s="310">
        <f t="shared" si="3"/>
        <v>0</v>
      </c>
    </row>
    <row r="237" spans="1:10" x14ac:dyDescent="0.25">
      <c r="A237" s="34">
        <v>235</v>
      </c>
      <c r="B237" s="23" t="s">
        <v>301</v>
      </c>
      <c r="C237" s="238">
        <v>1972</v>
      </c>
      <c r="D237" s="238" t="s">
        <v>399</v>
      </c>
      <c r="E237" s="43" t="s">
        <v>493</v>
      </c>
      <c r="F237" s="240">
        <v>42</v>
      </c>
      <c r="G237" s="12" t="s">
        <v>321</v>
      </c>
      <c r="H237" s="312"/>
      <c r="I237" s="245"/>
      <c r="J237" s="310">
        <f t="shared" si="3"/>
        <v>0</v>
      </c>
    </row>
    <row r="238" spans="1:10" x14ac:dyDescent="0.25">
      <c r="A238" s="34">
        <v>236</v>
      </c>
      <c r="B238" s="247" t="s">
        <v>302</v>
      </c>
      <c r="C238" s="248">
        <v>1977</v>
      </c>
      <c r="D238" s="248" t="s">
        <v>398</v>
      </c>
      <c r="E238" s="43" t="s">
        <v>398</v>
      </c>
      <c r="F238" s="240">
        <v>37</v>
      </c>
      <c r="G238" s="249" t="s">
        <v>317</v>
      </c>
      <c r="H238" s="312"/>
      <c r="I238" s="245"/>
      <c r="J238" s="310">
        <f t="shared" si="3"/>
        <v>0</v>
      </c>
    </row>
    <row r="239" spans="1:10" x14ac:dyDescent="0.25">
      <c r="A239" s="34">
        <v>237</v>
      </c>
      <c r="B239" s="23" t="s">
        <v>303</v>
      </c>
      <c r="C239" s="238">
        <v>1962</v>
      </c>
      <c r="D239" s="238" t="s">
        <v>398</v>
      </c>
      <c r="E239" s="43" t="s">
        <v>506</v>
      </c>
      <c r="F239" s="240">
        <v>52</v>
      </c>
      <c r="G239" s="12" t="s">
        <v>393</v>
      </c>
      <c r="H239" s="312"/>
      <c r="I239" s="245"/>
      <c r="J239" s="310">
        <f t="shared" si="3"/>
        <v>0</v>
      </c>
    </row>
    <row r="240" spans="1:10" x14ac:dyDescent="0.25">
      <c r="A240" s="34">
        <v>238</v>
      </c>
      <c r="B240" s="23" t="s">
        <v>125</v>
      </c>
      <c r="C240" s="238">
        <v>1975</v>
      </c>
      <c r="D240" s="238" t="s">
        <v>398</v>
      </c>
      <c r="E240" s="43" t="s">
        <v>398</v>
      </c>
      <c r="F240" s="240">
        <v>39</v>
      </c>
      <c r="G240" s="12" t="s">
        <v>331</v>
      </c>
      <c r="H240" s="312"/>
      <c r="I240" s="245"/>
      <c r="J240" s="310">
        <f t="shared" si="3"/>
        <v>0</v>
      </c>
    </row>
    <row r="241" spans="1:10" x14ac:dyDescent="0.25">
      <c r="A241" s="34">
        <v>239</v>
      </c>
      <c r="B241" s="23" t="s">
        <v>305</v>
      </c>
      <c r="C241" s="238">
        <v>1974</v>
      </c>
      <c r="D241" s="238" t="s">
        <v>398</v>
      </c>
      <c r="E241" s="43" t="s">
        <v>500</v>
      </c>
      <c r="F241" s="240">
        <v>40</v>
      </c>
      <c r="G241" s="12" t="s">
        <v>336</v>
      </c>
      <c r="H241" s="312"/>
      <c r="I241" s="245"/>
      <c r="J241" s="310">
        <f t="shared" si="3"/>
        <v>0</v>
      </c>
    </row>
    <row r="242" spans="1:10" x14ac:dyDescent="0.25">
      <c r="A242" s="34">
        <v>240</v>
      </c>
      <c r="B242" s="23" t="s">
        <v>140</v>
      </c>
      <c r="C242" s="238">
        <v>1972</v>
      </c>
      <c r="D242" s="238" t="s">
        <v>398</v>
      </c>
      <c r="E242" s="43" t="s">
        <v>500</v>
      </c>
      <c r="F242" s="240">
        <v>42</v>
      </c>
      <c r="G242" s="12" t="s">
        <v>344</v>
      </c>
      <c r="H242" s="312"/>
      <c r="I242" s="245"/>
      <c r="J242" s="310">
        <f t="shared" si="3"/>
        <v>0</v>
      </c>
    </row>
    <row r="243" spans="1:10" x14ac:dyDescent="0.25">
      <c r="A243" s="34">
        <v>241</v>
      </c>
      <c r="B243" s="23" t="s">
        <v>306</v>
      </c>
      <c r="C243" s="238">
        <v>1994</v>
      </c>
      <c r="D243" s="238" t="s">
        <v>398</v>
      </c>
      <c r="E243" s="43" t="s">
        <v>398</v>
      </c>
      <c r="F243" s="240">
        <v>20</v>
      </c>
      <c r="G243" s="12" t="s">
        <v>334</v>
      </c>
      <c r="H243" s="312"/>
      <c r="I243" s="245"/>
      <c r="J243" s="310">
        <f t="shared" si="3"/>
        <v>0</v>
      </c>
    </row>
    <row r="244" spans="1:10" x14ac:dyDescent="0.25">
      <c r="A244" s="34">
        <v>242</v>
      </c>
      <c r="B244" s="23" t="s">
        <v>307</v>
      </c>
      <c r="C244" s="238">
        <v>1961</v>
      </c>
      <c r="D244" s="238" t="s">
        <v>398</v>
      </c>
      <c r="E244" s="43" t="s">
        <v>506</v>
      </c>
      <c r="F244" s="240">
        <v>53</v>
      </c>
      <c r="G244" s="12" t="s">
        <v>375</v>
      </c>
      <c r="H244" s="312"/>
      <c r="I244" s="245"/>
      <c r="J244" s="310">
        <f t="shared" si="3"/>
        <v>0</v>
      </c>
    </row>
    <row r="245" spans="1:10" x14ac:dyDescent="0.25">
      <c r="A245" s="34">
        <v>243</v>
      </c>
      <c r="B245" s="23" t="s">
        <v>308</v>
      </c>
      <c r="C245" s="238">
        <v>1981</v>
      </c>
      <c r="D245" s="238" t="s">
        <v>398</v>
      </c>
      <c r="E245" s="43" t="s">
        <v>398</v>
      </c>
      <c r="F245" s="240">
        <v>33</v>
      </c>
      <c r="G245" s="12" t="s">
        <v>363</v>
      </c>
      <c r="H245" s="312"/>
      <c r="I245" s="245"/>
      <c r="J245" s="310">
        <f t="shared" si="3"/>
        <v>0</v>
      </c>
    </row>
    <row r="246" spans="1:10" x14ac:dyDescent="0.25">
      <c r="A246" s="34">
        <v>244</v>
      </c>
      <c r="B246" s="23" t="s">
        <v>128</v>
      </c>
      <c r="C246" s="238">
        <v>1953</v>
      </c>
      <c r="D246" s="238" t="s">
        <v>398</v>
      </c>
      <c r="E246" s="43" t="s">
        <v>501</v>
      </c>
      <c r="F246" s="240">
        <v>61</v>
      </c>
      <c r="G246" s="12" t="s">
        <v>340</v>
      </c>
      <c r="H246" s="312"/>
      <c r="I246" s="245"/>
      <c r="J246" s="310">
        <f t="shared" si="3"/>
        <v>0</v>
      </c>
    </row>
    <row r="247" spans="1:10" x14ac:dyDescent="0.25">
      <c r="A247" s="34">
        <v>245</v>
      </c>
      <c r="B247" s="23" t="s">
        <v>309</v>
      </c>
      <c r="C247" s="238">
        <v>1986</v>
      </c>
      <c r="D247" s="238" t="s">
        <v>398</v>
      </c>
      <c r="E247" s="4" t="s">
        <v>398</v>
      </c>
      <c r="F247" s="121">
        <v>28</v>
      </c>
      <c r="G247" s="12" t="s">
        <v>331</v>
      </c>
      <c r="H247" s="312"/>
      <c r="I247" s="245"/>
      <c r="J247" s="310">
        <f t="shared" si="3"/>
        <v>0</v>
      </c>
    </row>
    <row r="248" spans="1:10" x14ac:dyDescent="0.25">
      <c r="A248" s="34">
        <v>246</v>
      </c>
      <c r="B248" s="23" t="s">
        <v>310</v>
      </c>
      <c r="C248" s="238">
        <v>1990</v>
      </c>
      <c r="D248" s="238" t="s">
        <v>398</v>
      </c>
      <c r="E248" s="43" t="s">
        <v>398</v>
      </c>
      <c r="F248" s="240">
        <v>24</v>
      </c>
      <c r="G248" s="12" t="s">
        <v>394</v>
      </c>
      <c r="H248" s="312"/>
      <c r="I248" s="245"/>
      <c r="J248" s="310">
        <f t="shared" si="3"/>
        <v>0</v>
      </c>
    </row>
    <row r="249" spans="1:10" x14ac:dyDescent="0.25">
      <c r="A249" s="34">
        <v>247</v>
      </c>
      <c r="B249" s="23" t="s">
        <v>311</v>
      </c>
      <c r="C249" s="238">
        <v>1998</v>
      </c>
      <c r="D249" s="238" t="s">
        <v>398</v>
      </c>
      <c r="E249" s="43" t="s">
        <v>398</v>
      </c>
      <c r="F249" s="240">
        <v>16</v>
      </c>
      <c r="G249" s="12" t="s">
        <v>323</v>
      </c>
      <c r="H249" s="312"/>
      <c r="I249" s="245"/>
      <c r="J249" s="310">
        <f t="shared" si="3"/>
        <v>0</v>
      </c>
    </row>
    <row r="250" spans="1:10" x14ac:dyDescent="0.25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0">
        <v>35</v>
      </c>
      <c r="G250" s="226" t="s">
        <v>327</v>
      </c>
      <c r="H250" s="312"/>
      <c r="I250" s="245"/>
      <c r="J250" s="310">
        <f t="shared" si="3"/>
        <v>0</v>
      </c>
    </row>
    <row r="251" spans="1:10" x14ac:dyDescent="0.25">
      <c r="A251" s="34">
        <v>249</v>
      </c>
      <c r="B251" s="23" t="s">
        <v>312</v>
      </c>
      <c r="C251" s="238">
        <v>1965</v>
      </c>
      <c r="D251" s="238" t="s">
        <v>398</v>
      </c>
      <c r="E251" s="43" t="s">
        <v>500</v>
      </c>
      <c r="F251" s="240">
        <v>49</v>
      </c>
      <c r="G251" s="12" t="s">
        <v>356</v>
      </c>
      <c r="H251" s="312"/>
      <c r="I251" s="245"/>
      <c r="J251" s="310">
        <f t="shared" si="3"/>
        <v>0</v>
      </c>
    </row>
    <row r="252" spans="1:10" x14ac:dyDescent="0.25">
      <c r="A252" s="34">
        <v>250</v>
      </c>
      <c r="B252" s="23" t="s">
        <v>64</v>
      </c>
      <c r="C252" s="238">
        <v>1992</v>
      </c>
      <c r="D252" s="238" t="s">
        <v>399</v>
      </c>
      <c r="E252" s="43" t="s">
        <v>399</v>
      </c>
      <c r="F252" s="240">
        <v>22</v>
      </c>
      <c r="G252" s="12" t="s">
        <v>356</v>
      </c>
      <c r="H252" s="312"/>
      <c r="I252" s="245"/>
      <c r="J252" s="310">
        <f t="shared" si="3"/>
        <v>0</v>
      </c>
    </row>
    <row r="253" spans="1:10" x14ac:dyDescent="0.25">
      <c r="A253" s="34">
        <v>251</v>
      </c>
      <c r="B253" s="23" t="s">
        <v>313</v>
      </c>
      <c r="C253" s="238">
        <v>1951</v>
      </c>
      <c r="D253" s="238" t="s">
        <v>398</v>
      </c>
      <c r="E253" s="43" t="s">
        <v>501</v>
      </c>
      <c r="F253" s="240">
        <v>63</v>
      </c>
      <c r="G253" s="12" t="s">
        <v>317</v>
      </c>
      <c r="H253" s="312"/>
      <c r="I253" s="245"/>
      <c r="J253" s="310">
        <f t="shared" si="3"/>
        <v>0</v>
      </c>
    </row>
    <row r="254" spans="1:10" x14ac:dyDescent="0.25">
      <c r="A254" s="34">
        <v>252</v>
      </c>
      <c r="B254" s="247" t="s">
        <v>76</v>
      </c>
      <c r="C254" s="248">
        <v>1972</v>
      </c>
      <c r="D254" s="248" t="s">
        <v>398</v>
      </c>
      <c r="E254" s="43" t="s">
        <v>500</v>
      </c>
      <c r="F254" s="240">
        <v>42</v>
      </c>
      <c r="G254" s="249" t="s">
        <v>317</v>
      </c>
      <c r="H254" s="312"/>
      <c r="I254" s="245"/>
      <c r="J254" s="310">
        <f t="shared" si="3"/>
        <v>0</v>
      </c>
    </row>
    <row r="255" spans="1:10" x14ac:dyDescent="0.25">
      <c r="A255" s="34">
        <v>253</v>
      </c>
      <c r="B255" s="23" t="s">
        <v>314</v>
      </c>
      <c r="C255" s="238">
        <v>1974</v>
      </c>
      <c r="D255" s="238" t="s">
        <v>399</v>
      </c>
      <c r="E255" s="43" t="s">
        <v>493</v>
      </c>
      <c r="F255" s="240">
        <v>40</v>
      </c>
      <c r="G255" s="12" t="s">
        <v>317</v>
      </c>
      <c r="H255" s="312"/>
      <c r="I255" s="245"/>
      <c r="J255" s="310">
        <f t="shared" si="3"/>
        <v>0</v>
      </c>
    </row>
    <row r="256" spans="1:10" x14ac:dyDescent="0.25">
      <c r="A256" s="34">
        <v>254</v>
      </c>
      <c r="B256" s="23" t="s">
        <v>315</v>
      </c>
      <c r="C256" s="238">
        <v>1971</v>
      </c>
      <c r="D256" s="238" t="s">
        <v>399</v>
      </c>
      <c r="E256" s="43" t="s">
        <v>493</v>
      </c>
      <c r="F256" s="240">
        <v>43</v>
      </c>
      <c r="G256" s="12" t="s">
        <v>321</v>
      </c>
      <c r="H256" s="312"/>
      <c r="I256" s="245"/>
      <c r="J256" s="310">
        <f t="shared" si="3"/>
        <v>0</v>
      </c>
    </row>
    <row r="257" spans="1:10" x14ac:dyDescent="0.25">
      <c r="A257" s="34">
        <v>255</v>
      </c>
      <c r="B257" s="23" t="s">
        <v>143</v>
      </c>
      <c r="C257" s="238">
        <v>1997</v>
      </c>
      <c r="D257" s="238" t="s">
        <v>398</v>
      </c>
      <c r="E257" s="43" t="s">
        <v>398</v>
      </c>
      <c r="F257" s="240">
        <v>17</v>
      </c>
      <c r="G257" s="12" t="s">
        <v>321</v>
      </c>
      <c r="H257" s="312"/>
      <c r="I257" s="245"/>
      <c r="J257" s="310">
        <f t="shared" si="3"/>
        <v>0</v>
      </c>
    </row>
    <row r="258" spans="1:10" x14ac:dyDescent="0.25">
      <c r="A258" s="34">
        <v>256</v>
      </c>
      <c r="B258" s="23" t="s">
        <v>316</v>
      </c>
      <c r="C258" s="238">
        <v>1987</v>
      </c>
      <c r="D258" s="238" t="s">
        <v>398</v>
      </c>
      <c r="E258" s="43" t="s">
        <v>398</v>
      </c>
      <c r="F258" s="240">
        <v>27</v>
      </c>
      <c r="G258" s="12" t="s">
        <v>395</v>
      </c>
      <c r="H258" s="312"/>
      <c r="I258" s="245"/>
      <c r="J258" s="310">
        <f t="shared" si="3"/>
        <v>0</v>
      </c>
    </row>
    <row r="259" spans="1:10" x14ac:dyDescent="0.25">
      <c r="A259" s="34">
        <v>257</v>
      </c>
      <c r="B259" s="23" t="s">
        <v>20</v>
      </c>
      <c r="C259" s="238">
        <v>1993</v>
      </c>
      <c r="D259" s="238" t="s">
        <v>398</v>
      </c>
      <c r="E259" s="43" t="s">
        <v>398</v>
      </c>
      <c r="F259" s="240">
        <v>21</v>
      </c>
      <c r="G259" s="12" t="s">
        <v>65</v>
      </c>
      <c r="H259" s="312"/>
      <c r="I259" s="245"/>
      <c r="J259" s="310">
        <f t="shared" ref="J259:J274" si="4">H259/6.2</f>
        <v>0</v>
      </c>
    </row>
    <row r="260" spans="1:10" x14ac:dyDescent="0.25">
      <c r="A260" s="34">
        <v>258</v>
      </c>
      <c r="B260" s="23"/>
      <c r="C260" s="24"/>
      <c r="D260" s="24"/>
      <c r="E260" s="320"/>
      <c r="F260" s="321"/>
      <c r="G260" s="24"/>
      <c r="H260" s="312"/>
      <c r="I260" s="245"/>
      <c r="J260" s="310">
        <f t="shared" si="4"/>
        <v>0</v>
      </c>
    </row>
    <row r="261" spans="1:10" x14ac:dyDescent="0.25">
      <c r="A261" s="34">
        <v>259</v>
      </c>
      <c r="B261" s="23"/>
      <c r="C261" s="24"/>
      <c r="D261" s="24"/>
      <c r="E261" s="320"/>
      <c r="F261" s="321"/>
      <c r="G261" s="24"/>
      <c r="H261" s="312"/>
      <c r="I261" s="245"/>
      <c r="J261" s="310">
        <f t="shared" si="4"/>
        <v>0</v>
      </c>
    </row>
    <row r="262" spans="1:10" x14ac:dyDescent="0.25">
      <c r="A262" s="34">
        <v>260</v>
      </c>
      <c r="B262" s="23"/>
      <c r="C262" s="24"/>
      <c r="D262" s="24"/>
      <c r="E262" s="320"/>
      <c r="F262" s="321"/>
      <c r="G262" s="24"/>
      <c r="H262" s="312"/>
      <c r="I262" s="245"/>
      <c r="J262" s="310">
        <f t="shared" si="4"/>
        <v>0</v>
      </c>
    </row>
    <row r="263" spans="1:10" x14ac:dyDescent="0.25">
      <c r="A263" s="34">
        <v>261</v>
      </c>
      <c r="B263" s="23"/>
      <c r="C263" s="24"/>
      <c r="D263" s="24"/>
      <c r="E263" s="12"/>
      <c r="F263" s="25"/>
      <c r="G263" s="24"/>
      <c r="H263" s="312"/>
      <c r="I263" s="245"/>
      <c r="J263" s="310">
        <f t="shared" si="4"/>
        <v>0</v>
      </c>
    </row>
    <row r="264" spans="1:10" x14ac:dyDescent="0.25">
      <c r="A264" s="34">
        <v>262</v>
      </c>
      <c r="B264" s="23"/>
      <c r="C264" s="24"/>
      <c r="D264" s="24"/>
      <c r="E264" s="320"/>
      <c r="F264" s="321"/>
      <c r="G264" s="24"/>
      <c r="H264" s="312"/>
      <c r="I264" s="245"/>
      <c r="J264" s="310">
        <f t="shared" si="4"/>
        <v>0</v>
      </c>
    </row>
    <row r="265" spans="1:10" x14ac:dyDescent="0.25">
      <c r="A265" s="34">
        <v>263</v>
      </c>
      <c r="B265" s="23"/>
      <c r="C265" s="24"/>
      <c r="D265" s="24"/>
      <c r="E265" s="320"/>
      <c r="F265" s="321"/>
      <c r="G265" s="24"/>
      <c r="H265" s="312"/>
      <c r="I265" s="245"/>
      <c r="J265" s="310">
        <f t="shared" si="4"/>
        <v>0</v>
      </c>
    </row>
    <row r="266" spans="1:10" x14ac:dyDescent="0.25">
      <c r="A266" s="34">
        <v>264</v>
      </c>
      <c r="B266" s="23"/>
      <c r="C266" s="24"/>
      <c r="D266" s="24"/>
      <c r="E266" s="320"/>
      <c r="F266" s="321"/>
      <c r="G266" s="24"/>
      <c r="H266" s="312"/>
      <c r="I266" s="245"/>
      <c r="J266" s="310">
        <f t="shared" si="4"/>
        <v>0</v>
      </c>
    </row>
    <row r="267" spans="1:10" x14ac:dyDescent="0.25">
      <c r="A267" s="34">
        <v>265</v>
      </c>
      <c r="B267" s="23"/>
      <c r="C267" s="24"/>
      <c r="D267" s="24"/>
      <c r="E267" s="320"/>
      <c r="F267" s="321"/>
      <c r="G267" s="24"/>
      <c r="H267" s="312"/>
      <c r="I267" s="245"/>
      <c r="J267" s="310">
        <f t="shared" si="4"/>
        <v>0</v>
      </c>
    </row>
    <row r="268" spans="1:10" x14ac:dyDescent="0.25">
      <c r="A268" s="34">
        <v>266</v>
      </c>
      <c r="B268" s="23"/>
      <c r="C268" s="24"/>
      <c r="D268" s="24"/>
      <c r="E268" s="320"/>
      <c r="F268" s="321"/>
      <c r="G268" s="24"/>
      <c r="H268" s="312"/>
      <c r="I268" s="245"/>
      <c r="J268" s="310">
        <f t="shared" si="4"/>
        <v>0</v>
      </c>
    </row>
    <row r="269" spans="1:10" x14ac:dyDescent="0.25">
      <c r="A269" s="34">
        <v>267</v>
      </c>
      <c r="B269" s="23"/>
      <c r="C269" s="24"/>
      <c r="D269" s="24"/>
      <c r="E269" s="320"/>
      <c r="F269" s="321"/>
      <c r="G269" s="24"/>
      <c r="H269" s="312"/>
      <c r="I269" s="245"/>
      <c r="J269" s="310">
        <f t="shared" si="4"/>
        <v>0</v>
      </c>
    </row>
    <row r="270" spans="1:10" x14ac:dyDescent="0.25">
      <c r="A270" s="34">
        <v>268</v>
      </c>
      <c r="B270" s="23"/>
      <c r="C270" s="24"/>
      <c r="D270" s="24"/>
      <c r="E270" s="320"/>
      <c r="F270" s="321"/>
      <c r="G270" s="24"/>
      <c r="H270" s="312"/>
      <c r="I270" s="245"/>
      <c r="J270" s="310">
        <f t="shared" si="4"/>
        <v>0</v>
      </c>
    </row>
    <row r="271" spans="1:10" x14ac:dyDescent="0.25">
      <c r="A271" s="34">
        <v>269</v>
      </c>
      <c r="B271" s="23"/>
      <c r="C271" s="24"/>
      <c r="D271" s="24"/>
      <c r="E271" s="320"/>
      <c r="F271" s="321"/>
      <c r="G271" s="24"/>
      <c r="H271" s="312"/>
      <c r="I271" s="245"/>
      <c r="J271" s="310">
        <f t="shared" si="4"/>
        <v>0</v>
      </c>
    </row>
    <row r="272" spans="1:10" x14ac:dyDescent="0.25">
      <c r="A272" s="34">
        <v>270</v>
      </c>
      <c r="B272" s="23"/>
      <c r="C272" s="24"/>
      <c r="D272" s="24"/>
      <c r="E272" s="320"/>
      <c r="F272" s="321"/>
      <c r="G272" s="24"/>
      <c r="H272" s="312"/>
      <c r="I272" s="245"/>
      <c r="J272" s="310">
        <f t="shared" si="4"/>
        <v>0</v>
      </c>
    </row>
    <row r="273" spans="1:10" x14ac:dyDescent="0.25">
      <c r="A273" s="34">
        <v>271</v>
      </c>
      <c r="B273" s="23"/>
      <c r="C273" s="24"/>
      <c r="D273" s="24"/>
      <c r="E273" s="320"/>
      <c r="F273" s="321"/>
      <c r="G273" s="24"/>
      <c r="H273" s="312"/>
      <c r="I273" s="245"/>
      <c r="J273" s="310">
        <f t="shared" si="4"/>
        <v>0</v>
      </c>
    </row>
    <row r="274" spans="1:10" x14ac:dyDescent="0.25">
      <c r="A274" s="34">
        <v>272</v>
      </c>
      <c r="B274" s="23"/>
      <c r="C274" s="24"/>
      <c r="D274" s="24"/>
      <c r="E274" s="320"/>
      <c r="F274" s="321"/>
      <c r="G274" s="24"/>
      <c r="H274" s="312"/>
      <c r="I274" s="245"/>
      <c r="J274" s="310">
        <f t="shared" si="4"/>
        <v>0</v>
      </c>
    </row>
    <row r="275" spans="1:10" x14ac:dyDescent="0.25">
      <c r="A275" s="246"/>
      <c r="B275" s="23"/>
      <c r="C275" s="238"/>
      <c r="D275" s="238"/>
      <c r="E275" s="4"/>
      <c r="F275" s="121"/>
      <c r="G275" s="12"/>
      <c r="H275" s="316"/>
      <c r="I275" s="317"/>
      <c r="J275" s="318"/>
    </row>
    <row r="276" spans="1:10" x14ac:dyDescent="0.25">
      <c r="A276" s="22"/>
      <c r="B276" s="23"/>
      <c r="C276" s="238"/>
      <c r="D276" s="238"/>
      <c r="E276" s="24"/>
      <c r="F276" s="238"/>
      <c r="G276" s="12"/>
      <c r="H276" s="25"/>
      <c r="I276" s="52"/>
      <c r="J276" s="26"/>
    </row>
    <row r="277" spans="1:10" x14ac:dyDescent="0.25">
      <c r="A277" s="36" t="s">
        <v>441</v>
      </c>
      <c r="B277" s="39" t="s">
        <v>464</v>
      </c>
      <c r="C277" s="232" t="s">
        <v>0</v>
      </c>
      <c r="D277" s="232" t="s">
        <v>397</v>
      </c>
      <c r="E277" s="38" t="s">
        <v>401</v>
      </c>
      <c r="F277" s="232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x14ac:dyDescent="0.25">
      <c r="A278" s="22">
        <v>1</v>
      </c>
      <c r="B278" s="23" t="s">
        <v>425</v>
      </c>
      <c r="C278" s="238">
        <v>2003</v>
      </c>
      <c r="D278" s="238" t="s">
        <v>398</v>
      </c>
      <c r="E278" s="43" t="str">
        <f t="shared" ref="E278:E309" ca="1" si="5">IF(AND(F278&lt;=13,D278="M"),"Žcm",IF(AND(F278&lt;=15,F278&gt;=14,D278="M"),"Žci",IF(AND(F278&lt;=15,F278&gt;=14,D278="Ž"),"Žky","Žkm")))</f>
        <v>Žcm</v>
      </c>
      <c r="F278" s="240">
        <f t="shared" ref="F278:F309" ca="1" si="6">(YEAR(TODAY())-C278)</f>
        <v>11</v>
      </c>
      <c r="G278" s="12" t="s">
        <v>343</v>
      </c>
      <c r="H278" s="312"/>
      <c r="I278" s="245"/>
      <c r="J278" s="311">
        <f t="shared" ref="J278:J341" si="7">H278/3.1</f>
        <v>0</v>
      </c>
    </row>
    <row r="279" spans="1:10" x14ac:dyDescent="0.25">
      <c r="A279" s="22">
        <v>2</v>
      </c>
      <c r="B279" s="247" t="s">
        <v>163</v>
      </c>
      <c r="C279" s="248">
        <v>1999</v>
      </c>
      <c r="D279" s="248" t="s">
        <v>399</v>
      </c>
      <c r="E279" s="43" t="str">
        <f t="shared" ca="1" si="5"/>
        <v>Žky</v>
      </c>
      <c r="F279" s="240">
        <f t="shared" ca="1" si="6"/>
        <v>15</v>
      </c>
      <c r="G279" s="249" t="s">
        <v>325</v>
      </c>
      <c r="H279" s="312"/>
      <c r="I279" s="245"/>
      <c r="J279" s="310">
        <f t="shared" si="7"/>
        <v>0</v>
      </c>
    </row>
    <row r="280" spans="1:10" x14ac:dyDescent="0.25">
      <c r="A280" s="22">
        <v>3</v>
      </c>
      <c r="B280" s="23" t="s">
        <v>404</v>
      </c>
      <c r="C280" s="238">
        <v>2002</v>
      </c>
      <c r="D280" s="238" t="s">
        <v>399</v>
      </c>
      <c r="E280" s="43" t="str">
        <f t="shared" ca="1" si="5"/>
        <v>Žkm</v>
      </c>
      <c r="F280" s="240">
        <f t="shared" ca="1" si="6"/>
        <v>12</v>
      </c>
      <c r="G280" s="12" t="s">
        <v>323</v>
      </c>
      <c r="H280" s="312"/>
      <c r="I280" s="245"/>
      <c r="J280" s="310">
        <f t="shared" si="7"/>
        <v>0</v>
      </c>
    </row>
    <row r="281" spans="1:10" x14ac:dyDescent="0.25">
      <c r="A281" s="22">
        <v>4</v>
      </c>
      <c r="B281" s="247" t="s">
        <v>171</v>
      </c>
      <c r="C281" s="248">
        <v>2000</v>
      </c>
      <c r="D281" s="248" t="s">
        <v>398</v>
      </c>
      <c r="E281" s="43" t="str">
        <f t="shared" ca="1" si="5"/>
        <v>Žci</v>
      </c>
      <c r="F281" s="240">
        <f t="shared" ca="1" si="6"/>
        <v>14</v>
      </c>
      <c r="G281" s="249" t="s">
        <v>318</v>
      </c>
      <c r="H281" s="312"/>
      <c r="I281" s="245"/>
      <c r="J281" s="310">
        <f t="shared" si="7"/>
        <v>0</v>
      </c>
    </row>
    <row r="282" spans="1:10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0">
        <f t="shared" ca="1" si="6"/>
        <v>14</v>
      </c>
      <c r="G282" s="227" t="s">
        <v>323</v>
      </c>
      <c r="H282" s="312"/>
      <c r="I282" s="245"/>
      <c r="J282" s="310">
        <f t="shared" si="7"/>
        <v>0</v>
      </c>
    </row>
    <row r="283" spans="1:10" x14ac:dyDescent="0.25">
      <c r="A283" s="22">
        <v>6</v>
      </c>
      <c r="B283" s="23" t="s">
        <v>414</v>
      </c>
      <c r="C283" s="238">
        <v>2003</v>
      </c>
      <c r="D283" s="238" t="s">
        <v>399</v>
      </c>
      <c r="E283" s="43" t="str">
        <f t="shared" ca="1" si="5"/>
        <v>Žkm</v>
      </c>
      <c r="F283" s="240">
        <f t="shared" ca="1" si="6"/>
        <v>11</v>
      </c>
      <c r="G283" s="12" t="s">
        <v>323</v>
      </c>
      <c r="H283" s="312"/>
      <c r="I283" s="245"/>
      <c r="J283" s="310">
        <f t="shared" si="7"/>
        <v>0</v>
      </c>
    </row>
    <row r="284" spans="1:10" x14ac:dyDescent="0.25">
      <c r="A284" s="22">
        <v>7</v>
      </c>
      <c r="B284" s="23" t="s">
        <v>426</v>
      </c>
      <c r="C284" s="238">
        <v>2003</v>
      </c>
      <c r="D284" s="238" t="s">
        <v>399</v>
      </c>
      <c r="E284" s="43" t="str">
        <f t="shared" ca="1" si="5"/>
        <v>Žkm</v>
      </c>
      <c r="F284" s="240">
        <f t="shared" ca="1" si="6"/>
        <v>11</v>
      </c>
      <c r="G284" s="12" t="s">
        <v>427</v>
      </c>
      <c r="H284" s="312"/>
      <c r="I284" s="245"/>
      <c r="J284" s="310">
        <f t="shared" si="7"/>
        <v>0</v>
      </c>
    </row>
    <row r="285" spans="1:10" x14ac:dyDescent="0.25">
      <c r="A285" s="22">
        <v>8</v>
      </c>
      <c r="B285" s="247" t="s">
        <v>175</v>
      </c>
      <c r="C285" s="248">
        <v>1999</v>
      </c>
      <c r="D285" s="248" t="s">
        <v>398</v>
      </c>
      <c r="E285" s="43" t="str">
        <f t="shared" ca="1" si="5"/>
        <v>Žci</v>
      </c>
      <c r="F285" s="240">
        <f t="shared" ca="1" si="6"/>
        <v>15</v>
      </c>
      <c r="G285" s="249" t="s">
        <v>321</v>
      </c>
      <c r="H285" s="312"/>
      <c r="I285" s="245"/>
      <c r="J285" s="310">
        <f t="shared" si="7"/>
        <v>0</v>
      </c>
    </row>
    <row r="286" spans="1:10" x14ac:dyDescent="0.25">
      <c r="A286" s="22">
        <v>9</v>
      </c>
      <c r="B286" s="23" t="s">
        <v>405</v>
      </c>
      <c r="C286" s="238">
        <v>2002</v>
      </c>
      <c r="D286" s="238" t="s">
        <v>406</v>
      </c>
      <c r="E286" s="43" t="str">
        <f t="shared" ca="1" si="5"/>
        <v>Žkm</v>
      </c>
      <c r="F286" s="240">
        <f t="shared" ca="1" si="6"/>
        <v>12</v>
      </c>
      <c r="G286" s="12" t="s">
        <v>323</v>
      </c>
      <c r="H286" s="312"/>
      <c r="I286" s="245"/>
      <c r="J286" s="310">
        <f t="shared" si="7"/>
        <v>0</v>
      </c>
    </row>
    <row r="287" spans="1:10" x14ac:dyDescent="0.25">
      <c r="A287" s="22">
        <v>10</v>
      </c>
      <c r="B287" s="247" t="s">
        <v>146</v>
      </c>
      <c r="C287" s="248">
        <v>1999</v>
      </c>
      <c r="D287" s="248" t="s">
        <v>398</v>
      </c>
      <c r="E287" s="43" t="str">
        <f t="shared" ca="1" si="5"/>
        <v>Žci</v>
      </c>
      <c r="F287" s="240">
        <f t="shared" ca="1" si="6"/>
        <v>15</v>
      </c>
      <c r="G287" s="249" t="s">
        <v>346</v>
      </c>
      <c r="H287" s="312"/>
      <c r="I287" s="245"/>
      <c r="J287" s="310">
        <f t="shared" si="7"/>
        <v>0</v>
      </c>
    </row>
    <row r="288" spans="1:10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0">
        <f t="shared" ca="1" si="6"/>
        <v>12</v>
      </c>
      <c r="G288" s="229" t="s">
        <v>349</v>
      </c>
      <c r="H288" s="312"/>
      <c r="I288" s="245"/>
      <c r="J288" s="310">
        <f t="shared" si="7"/>
        <v>0</v>
      </c>
    </row>
    <row r="289" spans="1:10" x14ac:dyDescent="0.25">
      <c r="A289" s="22">
        <v>12</v>
      </c>
      <c r="B289" s="23" t="s">
        <v>82</v>
      </c>
      <c r="C289" s="238">
        <v>2008</v>
      </c>
      <c r="D289" s="238" t="s">
        <v>398</v>
      </c>
      <c r="E289" s="43" t="str">
        <f t="shared" ca="1" si="5"/>
        <v>Žcm</v>
      </c>
      <c r="F289" s="240">
        <f t="shared" ca="1" si="6"/>
        <v>6</v>
      </c>
      <c r="G289" s="12" t="s">
        <v>330</v>
      </c>
      <c r="H289" s="312"/>
      <c r="I289" s="245"/>
      <c r="J289" s="310">
        <f t="shared" si="7"/>
        <v>0</v>
      </c>
    </row>
    <row r="290" spans="1:10" x14ac:dyDescent="0.25">
      <c r="A290" s="22">
        <v>13</v>
      </c>
      <c r="B290" s="23" t="s">
        <v>186</v>
      </c>
      <c r="C290" s="238">
        <v>1999</v>
      </c>
      <c r="D290" s="238" t="s">
        <v>398</v>
      </c>
      <c r="E290" s="43" t="str">
        <f t="shared" ca="1" si="5"/>
        <v>Žci</v>
      </c>
      <c r="F290" s="240">
        <f t="shared" ca="1" si="6"/>
        <v>15</v>
      </c>
      <c r="G290" s="12" t="s">
        <v>363</v>
      </c>
      <c r="H290" s="312"/>
      <c r="I290" s="245"/>
      <c r="J290" s="310">
        <f t="shared" si="7"/>
        <v>0</v>
      </c>
    </row>
    <row r="291" spans="1:10" x14ac:dyDescent="0.25">
      <c r="A291" s="22">
        <v>14</v>
      </c>
      <c r="B291" s="23" t="s">
        <v>191</v>
      </c>
      <c r="C291" s="238">
        <v>1999</v>
      </c>
      <c r="D291" s="238" t="s">
        <v>398</v>
      </c>
      <c r="E291" s="43" t="str">
        <f t="shared" ca="1" si="5"/>
        <v>Žci</v>
      </c>
      <c r="F291" s="240">
        <f t="shared" ca="1" si="6"/>
        <v>15</v>
      </c>
      <c r="G291" s="12" t="s">
        <v>327</v>
      </c>
      <c r="H291" s="312"/>
      <c r="I291" s="245"/>
      <c r="J291" s="310">
        <f t="shared" si="7"/>
        <v>0</v>
      </c>
    </row>
    <row r="292" spans="1:10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0">
        <f t="shared" ca="1" si="6"/>
        <v>11</v>
      </c>
      <c r="G292" s="229" t="s">
        <v>349</v>
      </c>
      <c r="H292" s="312"/>
      <c r="I292" s="245"/>
      <c r="J292" s="310">
        <f t="shared" si="7"/>
        <v>0</v>
      </c>
    </row>
    <row r="293" spans="1:10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0">
        <f t="shared" ca="1" si="6"/>
        <v>15</v>
      </c>
      <c r="G293" s="229" t="s">
        <v>323</v>
      </c>
      <c r="H293" s="312"/>
      <c r="I293" s="245"/>
      <c r="J293" s="310">
        <f t="shared" si="7"/>
        <v>0</v>
      </c>
    </row>
    <row r="294" spans="1:10" x14ac:dyDescent="0.25">
      <c r="A294" s="22">
        <v>17</v>
      </c>
      <c r="B294" s="23" t="s">
        <v>428</v>
      </c>
      <c r="C294" s="238">
        <v>2003</v>
      </c>
      <c r="D294" s="238" t="s">
        <v>398</v>
      </c>
      <c r="E294" s="43" t="str">
        <f t="shared" ca="1" si="5"/>
        <v>Žcm</v>
      </c>
      <c r="F294" s="240">
        <f t="shared" ca="1" si="6"/>
        <v>11</v>
      </c>
      <c r="G294" s="12" t="s">
        <v>323</v>
      </c>
      <c r="H294" s="312"/>
      <c r="I294" s="245"/>
      <c r="J294" s="310">
        <f t="shared" si="7"/>
        <v>0</v>
      </c>
    </row>
    <row r="295" spans="1:10" x14ac:dyDescent="0.25">
      <c r="A295" s="22">
        <v>18</v>
      </c>
      <c r="B295" s="23" t="s">
        <v>422</v>
      </c>
      <c r="C295" s="238">
        <v>2007</v>
      </c>
      <c r="D295" s="238" t="s">
        <v>398</v>
      </c>
      <c r="E295" s="43" t="str">
        <f t="shared" ca="1" si="5"/>
        <v>Žcm</v>
      </c>
      <c r="F295" s="240">
        <f t="shared" ca="1" si="6"/>
        <v>7</v>
      </c>
      <c r="G295" s="12" t="s">
        <v>323</v>
      </c>
      <c r="H295" s="312"/>
      <c r="I295" s="245"/>
      <c r="J295" s="310">
        <f t="shared" si="7"/>
        <v>0</v>
      </c>
    </row>
    <row r="296" spans="1:10" x14ac:dyDescent="0.25">
      <c r="A296" s="22">
        <v>19</v>
      </c>
      <c r="B296" s="23" t="s">
        <v>214</v>
      </c>
      <c r="C296" s="238">
        <v>2003</v>
      </c>
      <c r="D296" s="238" t="s">
        <v>398</v>
      </c>
      <c r="E296" s="43" t="str">
        <f t="shared" ca="1" si="5"/>
        <v>Žcm</v>
      </c>
      <c r="F296" s="240">
        <f t="shared" ca="1" si="6"/>
        <v>11</v>
      </c>
      <c r="G296" s="12" t="s">
        <v>343</v>
      </c>
      <c r="H296" s="312"/>
      <c r="I296" s="245"/>
      <c r="J296" s="310">
        <f t="shared" si="7"/>
        <v>0</v>
      </c>
    </row>
    <row r="297" spans="1:10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0">
        <f t="shared" ca="1" si="6"/>
        <v>11</v>
      </c>
      <c r="G297" s="229" t="s">
        <v>349</v>
      </c>
      <c r="H297" s="312"/>
      <c r="I297" s="245"/>
      <c r="J297" s="310">
        <f t="shared" si="7"/>
        <v>0</v>
      </c>
    </row>
    <row r="298" spans="1:10" x14ac:dyDescent="0.25">
      <c r="A298" s="22">
        <v>21</v>
      </c>
      <c r="B298" s="23" t="s">
        <v>119</v>
      </c>
      <c r="C298" s="238">
        <v>2006</v>
      </c>
      <c r="D298" s="238" t="s">
        <v>398</v>
      </c>
      <c r="E298" s="43" t="str">
        <f t="shared" ca="1" si="5"/>
        <v>Žcm</v>
      </c>
      <c r="F298" s="240">
        <f t="shared" ca="1" si="6"/>
        <v>8</v>
      </c>
      <c r="G298" s="12" t="s">
        <v>321</v>
      </c>
      <c r="H298" s="312"/>
      <c r="I298" s="245"/>
      <c r="J298" s="310">
        <f t="shared" si="7"/>
        <v>0</v>
      </c>
    </row>
    <row r="299" spans="1:10" x14ac:dyDescent="0.25">
      <c r="A299" s="22">
        <v>22</v>
      </c>
      <c r="B299" s="23" t="s">
        <v>219</v>
      </c>
      <c r="C299" s="238">
        <v>2000</v>
      </c>
      <c r="D299" s="238" t="s">
        <v>398</v>
      </c>
      <c r="E299" s="43" t="str">
        <f t="shared" ca="1" si="5"/>
        <v>Žci</v>
      </c>
      <c r="F299" s="240">
        <f t="shared" ca="1" si="6"/>
        <v>14</v>
      </c>
      <c r="G299" s="12" t="s">
        <v>372</v>
      </c>
      <c r="H299" s="312"/>
      <c r="I299" s="245"/>
      <c r="J299" s="310">
        <f t="shared" si="7"/>
        <v>0</v>
      </c>
    </row>
    <row r="300" spans="1:10" x14ac:dyDescent="0.25">
      <c r="A300" s="22">
        <v>23</v>
      </c>
      <c r="B300" s="23" t="s">
        <v>429</v>
      </c>
      <c r="C300" s="238">
        <v>2002</v>
      </c>
      <c r="D300" s="238" t="s">
        <v>398</v>
      </c>
      <c r="E300" s="43" t="str">
        <f t="shared" ca="1" si="5"/>
        <v>Žcm</v>
      </c>
      <c r="F300" s="240">
        <f t="shared" ca="1" si="6"/>
        <v>12</v>
      </c>
      <c r="G300" s="12" t="s">
        <v>372</v>
      </c>
      <c r="H300" s="312"/>
      <c r="I300" s="245"/>
      <c r="J300" s="310">
        <f t="shared" si="7"/>
        <v>0</v>
      </c>
    </row>
    <row r="301" spans="1:10" x14ac:dyDescent="0.25">
      <c r="A301" s="22">
        <v>24</v>
      </c>
      <c r="B301" s="23" t="s">
        <v>418</v>
      </c>
      <c r="C301" s="238">
        <v>2001</v>
      </c>
      <c r="D301" s="238" t="s">
        <v>398</v>
      </c>
      <c r="E301" s="43" t="str">
        <f t="shared" ca="1" si="5"/>
        <v>Žcm</v>
      </c>
      <c r="F301" s="240">
        <f t="shared" ca="1" si="6"/>
        <v>13</v>
      </c>
      <c r="G301" s="12" t="s">
        <v>343</v>
      </c>
      <c r="H301" s="312"/>
      <c r="I301" s="245"/>
      <c r="J301" s="310">
        <f t="shared" si="7"/>
        <v>0</v>
      </c>
    </row>
    <row r="302" spans="1:10" x14ac:dyDescent="0.25">
      <c r="A302" s="22">
        <v>25</v>
      </c>
      <c r="B302" s="23" t="s">
        <v>407</v>
      </c>
      <c r="C302" s="238">
        <v>2001</v>
      </c>
      <c r="D302" s="238" t="s">
        <v>398</v>
      </c>
      <c r="E302" s="43" t="str">
        <f t="shared" ca="1" si="5"/>
        <v>Žcm</v>
      </c>
      <c r="F302" s="240">
        <f t="shared" ca="1" si="6"/>
        <v>13</v>
      </c>
      <c r="G302" s="12" t="s">
        <v>349</v>
      </c>
      <c r="H302" s="312"/>
      <c r="I302" s="245"/>
      <c r="J302" s="310">
        <f t="shared" si="7"/>
        <v>0</v>
      </c>
    </row>
    <row r="303" spans="1:10" x14ac:dyDescent="0.25">
      <c r="A303" s="22">
        <v>26</v>
      </c>
      <c r="B303" s="23" t="s">
        <v>415</v>
      </c>
      <c r="C303" s="238">
        <v>2002</v>
      </c>
      <c r="D303" s="238" t="s">
        <v>398</v>
      </c>
      <c r="E303" s="43" t="str">
        <f t="shared" ca="1" si="5"/>
        <v>Žcm</v>
      </c>
      <c r="F303" s="240">
        <f t="shared" ca="1" si="6"/>
        <v>12</v>
      </c>
      <c r="G303" s="12" t="s">
        <v>349</v>
      </c>
      <c r="H303" s="312"/>
      <c r="I303" s="245"/>
      <c r="J303" s="310">
        <f t="shared" si="7"/>
        <v>0</v>
      </c>
    </row>
    <row r="304" spans="1:10" x14ac:dyDescent="0.25">
      <c r="A304" s="22">
        <v>27</v>
      </c>
      <c r="B304" s="224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0">
        <f t="shared" ca="1" si="6"/>
        <v>15</v>
      </c>
      <c r="G304" s="227" t="s">
        <v>349</v>
      </c>
      <c r="H304" s="312"/>
      <c r="I304" s="245"/>
      <c r="J304" s="310">
        <f t="shared" si="7"/>
        <v>0</v>
      </c>
    </row>
    <row r="305" spans="1:10" x14ac:dyDescent="0.25">
      <c r="A305" s="22">
        <v>28</v>
      </c>
      <c r="B305" s="23" t="s">
        <v>430</v>
      </c>
      <c r="C305" s="238">
        <v>2002</v>
      </c>
      <c r="D305" s="238" t="s">
        <v>398</v>
      </c>
      <c r="E305" s="43" t="str">
        <f t="shared" ca="1" si="5"/>
        <v>Žcm</v>
      </c>
      <c r="F305" s="240">
        <f t="shared" ca="1" si="6"/>
        <v>12</v>
      </c>
      <c r="G305" s="12" t="s">
        <v>360</v>
      </c>
      <c r="H305" s="312"/>
      <c r="I305" s="245"/>
      <c r="J305" s="310">
        <f t="shared" si="7"/>
        <v>0</v>
      </c>
    </row>
    <row r="306" spans="1:10" x14ac:dyDescent="0.25">
      <c r="A306" s="22">
        <v>29</v>
      </c>
      <c r="B306" s="23" t="s">
        <v>431</v>
      </c>
      <c r="C306" s="238">
        <v>2003</v>
      </c>
      <c r="D306" s="238" t="s">
        <v>399</v>
      </c>
      <c r="E306" s="43" t="str">
        <f t="shared" ca="1" si="5"/>
        <v>Žkm</v>
      </c>
      <c r="F306" s="240">
        <f t="shared" ca="1" si="6"/>
        <v>11</v>
      </c>
      <c r="G306" s="12" t="s">
        <v>323</v>
      </c>
      <c r="H306" s="312"/>
      <c r="I306" s="245"/>
      <c r="J306" s="310">
        <f t="shared" si="7"/>
        <v>0</v>
      </c>
    </row>
    <row r="307" spans="1:10" x14ac:dyDescent="0.25">
      <c r="A307" s="22">
        <v>30</v>
      </c>
      <c r="B307" s="23" t="s">
        <v>236</v>
      </c>
      <c r="C307" s="238">
        <v>1999</v>
      </c>
      <c r="D307" s="238" t="s">
        <v>399</v>
      </c>
      <c r="E307" s="43" t="str">
        <f t="shared" ca="1" si="5"/>
        <v>Žky</v>
      </c>
      <c r="F307" s="240">
        <f t="shared" ca="1" si="6"/>
        <v>15</v>
      </c>
      <c r="G307" s="12" t="s">
        <v>59</v>
      </c>
      <c r="H307" s="312"/>
      <c r="I307" s="245"/>
      <c r="J307" s="310">
        <f t="shared" si="7"/>
        <v>0</v>
      </c>
    </row>
    <row r="308" spans="1:10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0">
        <f t="shared" ca="1" si="6"/>
        <v>15</v>
      </c>
      <c r="G308" s="227" t="s">
        <v>323</v>
      </c>
      <c r="H308" s="312"/>
      <c r="I308" s="245"/>
      <c r="J308" s="310">
        <f t="shared" si="7"/>
        <v>0</v>
      </c>
    </row>
    <row r="309" spans="1:10" x14ac:dyDescent="0.25">
      <c r="A309" s="22">
        <v>32</v>
      </c>
      <c r="B309" s="23" t="s">
        <v>134</v>
      </c>
      <c r="C309" s="238">
        <v>2000</v>
      </c>
      <c r="D309" s="238" t="s">
        <v>399</v>
      </c>
      <c r="E309" s="43" t="str">
        <f t="shared" ca="1" si="5"/>
        <v>Žky</v>
      </c>
      <c r="F309" s="240">
        <f t="shared" ca="1" si="6"/>
        <v>14</v>
      </c>
      <c r="G309" s="12" t="s">
        <v>343</v>
      </c>
      <c r="H309" s="312"/>
      <c r="I309" s="245"/>
      <c r="J309" s="310">
        <f t="shared" si="7"/>
        <v>0</v>
      </c>
    </row>
    <row r="310" spans="1:10" x14ac:dyDescent="0.25">
      <c r="A310" s="22">
        <v>33</v>
      </c>
      <c r="B310" s="23" t="s">
        <v>410</v>
      </c>
      <c r="C310" s="238">
        <v>2001</v>
      </c>
      <c r="D310" s="238" t="s">
        <v>399</v>
      </c>
      <c r="E310" s="43" t="str">
        <f t="shared" ref="E310:E341" ca="1" si="8">IF(AND(F310&lt;=13,D310="M"),"Žcm",IF(AND(F310&lt;=15,F310&gt;=14,D310="M"),"Žci",IF(AND(F310&lt;=15,F310&gt;=14,D310="Ž"),"Žky","Žkm")))</f>
        <v>Žkm</v>
      </c>
      <c r="F310" s="240">
        <f t="shared" ref="F310:F341" ca="1" si="9">(YEAR(TODAY())-C310)</f>
        <v>13</v>
      </c>
      <c r="G310" s="12" t="s">
        <v>343</v>
      </c>
      <c r="H310" s="312"/>
      <c r="I310" s="245"/>
      <c r="J310" s="310">
        <f t="shared" si="7"/>
        <v>0</v>
      </c>
    </row>
    <row r="311" spans="1:10" x14ac:dyDescent="0.25">
      <c r="A311" s="22">
        <v>34</v>
      </c>
      <c r="B311" s="23" t="s">
        <v>432</v>
      </c>
      <c r="C311" s="238">
        <v>2004</v>
      </c>
      <c r="D311" s="238" t="s">
        <v>398</v>
      </c>
      <c r="E311" s="43" t="str">
        <f t="shared" ca="1" si="8"/>
        <v>Žcm</v>
      </c>
      <c r="F311" s="240">
        <f t="shared" ca="1" si="9"/>
        <v>10</v>
      </c>
      <c r="G311" s="12" t="s">
        <v>353</v>
      </c>
      <c r="H311" s="312"/>
      <c r="I311" s="245"/>
      <c r="J311" s="310">
        <f t="shared" si="7"/>
        <v>0</v>
      </c>
    </row>
    <row r="312" spans="1:10" x14ac:dyDescent="0.25">
      <c r="A312" s="22">
        <v>35</v>
      </c>
      <c r="B312" s="23" t="s">
        <v>413</v>
      </c>
      <c r="C312" s="238">
        <v>2001</v>
      </c>
      <c r="D312" s="238" t="s">
        <v>398</v>
      </c>
      <c r="E312" s="43" t="str">
        <f t="shared" ca="1" si="8"/>
        <v>Žcm</v>
      </c>
      <c r="F312" s="240">
        <f t="shared" ca="1" si="9"/>
        <v>13</v>
      </c>
      <c r="G312" s="12" t="s">
        <v>334</v>
      </c>
      <c r="H312" s="312"/>
      <c r="I312" s="245"/>
      <c r="J312" s="310">
        <f t="shared" si="7"/>
        <v>0</v>
      </c>
    </row>
    <row r="313" spans="1:10" x14ac:dyDescent="0.25">
      <c r="A313" s="22">
        <v>36</v>
      </c>
      <c r="B313" s="23" t="s">
        <v>135</v>
      </c>
      <c r="C313" s="238">
        <v>1999</v>
      </c>
      <c r="D313" s="238" t="s">
        <v>398</v>
      </c>
      <c r="E313" s="43" t="str">
        <f t="shared" ca="1" si="8"/>
        <v>Žci</v>
      </c>
      <c r="F313" s="240">
        <f t="shared" ca="1" si="9"/>
        <v>15</v>
      </c>
      <c r="G313" s="12" t="s">
        <v>334</v>
      </c>
      <c r="H313" s="312"/>
      <c r="I313" s="245"/>
      <c r="J313" s="310">
        <f t="shared" si="7"/>
        <v>0</v>
      </c>
    </row>
    <row r="314" spans="1:10" x14ac:dyDescent="0.25">
      <c r="A314" s="22">
        <v>37</v>
      </c>
      <c r="B314" s="23" t="s">
        <v>433</v>
      </c>
      <c r="C314" s="238">
        <v>2001</v>
      </c>
      <c r="D314" s="238" t="s">
        <v>399</v>
      </c>
      <c r="E314" s="43" t="str">
        <f t="shared" ca="1" si="8"/>
        <v>Žkm</v>
      </c>
      <c r="F314" s="240">
        <f t="shared" ca="1" si="9"/>
        <v>13</v>
      </c>
      <c r="G314" s="12" t="s">
        <v>323</v>
      </c>
      <c r="H314" s="312"/>
      <c r="I314" s="245"/>
      <c r="J314" s="310">
        <f t="shared" si="7"/>
        <v>0</v>
      </c>
    </row>
    <row r="315" spans="1:10" x14ac:dyDescent="0.25">
      <c r="A315" s="22">
        <v>38</v>
      </c>
      <c r="B315" s="23" t="s">
        <v>411</v>
      </c>
      <c r="C315" s="238">
        <v>2004</v>
      </c>
      <c r="D315" s="238" t="s">
        <v>398</v>
      </c>
      <c r="E315" s="43" t="str">
        <f t="shared" ca="1" si="8"/>
        <v>Žcm</v>
      </c>
      <c r="F315" s="240">
        <f t="shared" ca="1" si="9"/>
        <v>10</v>
      </c>
      <c r="G315" s="12" t="s">
        <v>339</v>
      </c>
      <c r="H315" s="312"/>
      <c r="I315" s="245"/>
      <c r="J315" s="310">
        <f t="shared" si="7"/>
        <v>0</v>
      </c>
    </row>
    <row r="316" spans="1:10" x14ac:dyDescent="0.25">
      <c r="A316" s="22">
        <v>39</v>
      </c>
      <c r="B316" s="247" t="s">
        <v>255</v>
      </c>
      <c r="C316" s="248">
        <v>1999</v>
      </c>
      <c r="D316" s="248" t="s">
        <v>398</v>
      </c>
      <c r="E316" s="43" t="str">
        <f t="shared" ca="1" si="8"/>
        <v>Žci</v>
      </c>
      <c r="F316" s="240">
        <f t="shared" ca="1" si="9"/>
        <v>15</v>
      </c>
      <c r="G316" s="249" t="s">
        <v>323</v>
      </c>
      <c r="H316" s="312"/>
      <c r="I316" s="245"/>
      <c r="J316" s="310">
        <f t="shared" si="7"/>
        <v>0</v>
      </c>
    </row>
    <row r="317" spans="1:10" x14ac:dyDescent="0.25">
      <c r="A317" s="22">
        <v>40</v>
      </c>
      <c r="B317" s="23" t="s">
        <v>424</v>
      </c>
      <c r="C317" s="238">
        <v>2003</v>
      </c>
      <c r="D317" s="238" t="s">
        <v>398</v>
      </c>
      <c r="E317" s="43" t="str">
        <f t="shared" ca="1" si="8"/>
        <v>Žcm</v>
      </c>
      <c r="F317" s="240">
        <f t="shared" ca="1" si="9"/>
        <v>11</v>
      </c>
      <c r="G317" s="12" t="s">
        <v>334</v>
      </c>
      <c r="H317" s="312"/>
      <c r="I317" s="245"/>
      <c r="J317" s="310">
        <f t="shared" si="7"/>
        <v>0</v>
      </c>
    </row>
    <row r="318" spans="1:10" x14ac:dyDescent="0.25">
      <c r="A318" s="22">
        <v>41</v>
      </c>
      <c r="B318" s="23" t="s">
        <v>434</v>
      </c>
      <c r="C318" s="238">
        <v>2005</v>
      </c>
      <c r="D318" s="238" t="s">
        <v>399</v>
      </c>
      <c r="E318" s="43" t="str">
        <f t="shared" ca="1" si="8"/>
        <v>Žkm</v>
      </c>
      <c r="F318" s="240">
        <f t="shared" ca="1" si="9"/>
        <v>9</v>
      </c>
      <c r="G318" s="12" t="s">
        <v>435</v>
      </c>
      <c r="H318" s="312"/>
      <c r="I318" s="245"/>
      <c r="J318" s="310">
        <f t="shared" si="7"/>
        <v>0</v>
      </c>
    </row>
    <row r="319" spans="1:10" x14ac:dyDescent="0.25">
      <c r="A319" s="22">
        <v>42</v>
      </c>
      <c r="B319" s="247" t="s">
        <v>263</v>
      </c>
      <c r="C319" s="248">
        <v>1999</v>
      </c>
      <c r="D319" s="248" t="s">
        <v>398</v>
      </c>
      <c r="E319" s="43" t="str">
        <f t="shared" ca="1" si="8"/>
        <v>Žci</v>
      </c>
      <c r="F319" s="240">
        <f t="shared" ca="1" si="9"/>
        <v>15</v>
      </c>
      <c r="G319" s="249" t="s">
        <v>323</v>
      </c>
      <c r="H319" s="312"/>
      <c r="I319" s="245"/>
      <c r="J319" s="310">
        <f t="shared" si="7"/>
        <v>0</v>
      </c>
    </row>
    <row r="320" spans="1:10" x14ac:dyDescent="0.25">
      <c r="A320" s="22">
        <v>43</v>
      </c>
      <c r="B320" s="23" t="s">
        <v>436</v>
      </c>
      <c r="C320" s="238">
        <v>2004</v>
      </c>
      <c r="D320" s="238" t="s">
        <v>398</v>
      </c>
      <c r="E320" s="43" t="str">
        <f t="shared" ca="1" si="8"/>
        <v>Žcm</v>
      </c>
      <c r="F320" s="240">
        <f t="shared" ca="1" si="9"/>
        <v>10</v>
      </c>
      <c r="G320" s="12" t="s">
        <v>323</v>
      </c>
      <c r="H320" s="312"/>
      <c r="I320" s="245"/>
      <c r="J320" s="310">
        <f t="shared" si="7"/>
        <v>0</v>
      </c>
    </row>
    <row r="321" spans="1:10" x14ac:dyDescent="0.25">
      <c r="A321" s="22">
        <v>44</v>
      </c>
      <c r="B321" s="247" t="s">
        <v>267</v>
      </c>
      <c r="C321" s="248">
        <v>2000</v>
      </c>
      <c r="D321" s="248" t="s">
        <v>398</v>
      </c>
      <c r="E321" s="43" t="str">
        <f t="shared" ca="1" si="8"/>
        <v>Žci</v>
      </c>
      <c r="F321" s="240">
        <f t="shared" ca="1" si="9"/>
        <v>14</v>
      </c>
      <c r="G321" s="249" t="s">
        <v>372</v>
      </c>
      <c r="H321" s="312"/>
      <c r="I321" s="245"/>
      <c r="J321" s="310">
        <f t="shared" si="7"/>
        <v>0</v>
      </c>
    </row>
    <row r="322" spans="1:10" x14ac:dyDescent="0.25">
      <c r="A322" s="22">
        <v>45</v>
      </c>
      <c r="B322" s="23" t="s">
        <v>437</v>
      </c>
      <c r="C322" s="238">
        <v>2003</v>
      </c>
      <c r="D322" s="238" t="s">
        <v>399</v>
      </c>
      <c r="E322" s="43" t="str">
        <f t="shared" ca="1" si="8"/>
        <v>Žkm</v>
      </c>
      <c r="F322" s="240">
        <f t="shared" ca="1" si="9"/>
        <v>11</v>
      </c>
      <c r="G322" s="12" t="s">
        <v>319</v>
      </c>
      <c r="H322" s="312"/>
      <c r="I322" s="245"/>
      <c r="J322" s="310">
        <f t="shared" si="7"/>
        <v>0</v>
      </c>
    </row>
    <row r="323" spans="1:10" x14ac:dyDescent="0.25">
      <c r="A323" s="22">
        <v>46</v>
      </c>
      <c r="B323" s="23" t="s">
        <v>417</v>
      </c>
      <c r="C323" s="238">
        <v>2003</v>
      </c>
      <c r="D323" s="238" t="s">
        <v>398</v>
      </c>
      <c r="E323" s="43" t="str">
        <f t="shared" ca="1" si="8"/>
        <v>Žcm</v>
      </c>
      <c r="F323" s="240">
        <f t="shared" ca="1" si="9"/>
        <v>11</v>
      </c>
      <c r="G323" s="12" t="s">
        <v>343</v>
      </c>
      <c r="H323" s="312"/>
      <c r="I323" s="245"/>
      <c r="J323" s="310">
        <f t="shared" si="7"/>
        <v>0</v>
      </c>
    </row>
    <row r="324" spans="1:10" x14ac:dyDescent="0.25">
      <c r="A324" s="22">
        <v>47</v>
      </c>
      <c r="B324" s="247" t="s">
        <v>423</v>
      </c>
      <c r="C324" s="248">
        <v>2005</v>
      </c>
      <c r="D324" s="248" t="s">
        <v>398</v>
      </c>
      <c r="E324" s="43" t="str">
        <f t="shared" ca="1" si="8"/>
        <v>Žcm</v>
      </c>
      <c r="F324" s="240">
        <f t="shared" ca="1" si="9"/>
        <v>9</v>
      </c>
      <c r="G324" s="249" t="s">
        <v>334</v>
      </c>
      <c r="H324" s="312"/>
      <c r="I324" s="245"/>
      <c r="J324" s="310">
        <f t="shared" si="7"/>
        <v>0</v>
      </c>
    </row>
    <row r="325" spans="1:10" x14ac:dyDescent="0.25">
      <c r="A325" s="22">
        <v>48</v>
      </c>
      <c r="B325" s="223" t="s">
        <v>403</v>
      </c>
      <c r="C325" s="234">
        <v>2001</v>
      </c>
      <c r="D325" s="250" t="s">
        <v>399</v>
      </c>
      <c r="E325" s="43" t="str">
        <f t="shared" ca="1" si="8"/>
        <v>Žkm</v>
      </c>
      <c r="F325" s="240">
        <f t="shared" ca="1" si="9"/>
        <v>13</v>
      </c>
      <c r="G325" s="225" t="s">
        <v>323</v>
      </c>
      <c r="H325" s="312"/>
      <c r="I325" s="245"/>
      <c r="J325" s="310">
        <f t="shared" si="7"/>
        <v>0</v>
      </c>
    </row>
    <row r="326" spans="1:10" x14ac:dyDescent="0.25">
      <c r="A326" s="22">
        <v>49</v>
      </c>
      <c r="B326" s="223" t="s">
        <v>438</v>
      </c>
      <c r="C326" s="234">
        <v>2001</v>
      </c>
      <c r="D326" s="250" t="s">
        <v>399</v>
      </c>
      <c r="E326" s="43" t="str">
        <f t="shared" ca="1" si="8"/>
        <v>Žkm</v>
      </c>
      <c r="F326" s="240">
        <f t="shared" ca="1" si="9"/>
        <v>13</v>
      </c>
      <c r="G326" s="225" t="s">
        <v>323</v>
      </c>
      <c r="H326" s="312"/>
      <c r="I326" s="245"/>
      <c r="J326" s="310">
        <f t="shared" si="7"/>
        <v>0</v>
      </c>
    </row>
    <row r="327" spans="1:10" x14ac:dyDescent="0.25">
      <c r="A327" s="22">
        <v>50</v>
      </c>
      <c r="B327" s="223" t="s">
        <v>408</v>
      </c>
      <c r="C327" s="234">
        <v>2004</v>
      </c>
      <c r="D327" s="250" t="s">
        <v>398</v>
      </c>
      <c r="E327" s="43" t="str">
        <f t="shared" ca="1" si="8"/>
        <v>Žcm</v>
      </c>
      <c r="F327" s="240">
        <f t="shared" ca="1" si="9"/>
        <v>10</v>
      </c>
      <c r="G327" s="225" t="s">
        <v>409</v>
      </c>
      <c r="H327" s="312"/>
      <c r="I327" s="245"/>
      <c r="J327" s="310">
        <f t="shared" si="7"/>
        <v>0</v>
      </c>
    </row>
    <row r="328" spans="1:10" x14ac:dyDescent="0.25">
      <c r="A328" s="22">
        <v>51</v>
      </c>
      <c r="B328" s="223" t="s">
        <v>286</v>
      </c>
      <c r="C328" s="234">
        <v>2000</v>
      </c>
      <c r="D328" s="250" t="s">
        <v>398</v>
      </c>
      <c r="E328" s="43" t="str">
        <f t="shared" ca="1" si="8"/>
        <v>Žci</v>
      </c>
      <c r="F328" s="240">
        <f t="shared" ca="1" si="9"/>
        <v>14</v>
      </c>
      <c r="G328" s="225" t="s">
        <v>334</v>
      </c>
      <c r="H328" s="312"/>
      <c r="I328" s="245"/>
      <c r="J328" s="310">
        <f t="shared" si="7"/>
        <v>0</v>
      </c>
    </row>
    <row r="329" spans="1:10" x14ac:dyDescent="0.25">
      <c r="A329" s="22">
        <v>52</v>
      </c>
      <c r="B329" s="223" t="s">
        <v>287</v>
      </c>
      <c r="C329" s="234">
        <v>2000</v>
      </c>
      <c r="D329" s="250" t="s">
        <v>398</v>
      </c>
      <c r="E329" s="43" t="str">
        <f t="shared" ca="1" si="8"/>
        <v>Žci</v>
      </c>
      <c r="F329" s="240">
        <f t="shared" ca="1" si="9"/>
        <v>14</v>
      </c>
      <c r="G329" s="225" t="s">
        <v>334</v>
      </c>
      <c r="H329" s="312"/>
      <c r="I329" s="245"/>
      <c r="J329" s="310">
        <f t="shared" si="7"/>
        <v>0</v>
      </c>
    </row>
    <row r="330" spans="1:10" x14ac:dyDescent="0.25">
      <c r="A330" s="22">
        <v>53</v>
      </c>
      <c r="B330" s="247" t="s">
        <v>439</v>
      </c>
      <c r="C330" s="248">
        <v>2006</v>
      </c>
      <c r="D330" s="248" t="s">
        <v>398</v>
      </c>
      <c r="E330" s="43" t="str">
        <f t="shared" ca="1" si="8"/>
        <v>Žcm</v>
      </c>
      <c r="F330" s="240">
        <f t="shared" ca="1" si="9"/>
        <v>8</v>
      </c>
      <c r="G330" s="249" t="s">
        <v>343</v>
      </c>
      <c r="H330" s="312"/>
      <c r="I330" s="245"/>
      <c r="J330" s="310">
        <f t="shared" si="7"/>
        <v>0</v>
      </c>
    </row>
    <row r="331" spans="1:10" x14ac:dyDescent="0.25">
      <c r="A331" s="22">
        <v>54</v>
      </c>
      <c r="B331" s="23" t="s">
        <v>440</v>
      </c>
      <c r="C331" s="238">
        <v>2001</v>
      </c>
      <c r="D331" s="238" t="s">
        <v>399</v>
      </c>
      <c r="E331" s="43" t="str">
        <f t="shared" ca="1" si="8"/>
        <v>Žkm</v>
      </c>
      <c r="F331" s="240">
        <f t="shared" ca="1" si="9"/>
        <v>13</v>
      </c>
      <c r="G331" s="12" t="s">
        <v>343</v>
      </c>
      <c r="H331" s="312"/>
      <c r="I331" s="245"/>
      <c r="J331" s="310">
        <f t="shared" si="7"/>
        <v>0</v>
      </c>
    </row>
    <row r="332" spans="1:10" x14ac:dyDescent="0.25">
      <c r="A332" s="22">
        <v>55</v>
      </c>
      <c r="B332" s="1" t="s">
        <v>114</v>
      </c>
      <c r="C332" s="239">
        <v>1999</v>
      </c>
      <c r="D332" s="239" t="s">
        <v>398</v>
      </c>
      <c r="E332" s="43" t="str">
        <f t="shared" ca="1" si="8"/>
        <v>Žci</v>
      </c>
      <c r="F332" s="240">
        <f t="shared" ca="1" si="9"/>
        <v>15</v>
      </c>
      <c r="G332" s="228" t="s">
        <v>321</v>
      </c>
      <c r="H332" s="312"/>
      <c r="I332" s="245"/>
      <c r="J332" s="310">
        <f t="shared" si="7"/>
        <v>0</v>
      </c>
    </row>
    <row r="333" spans="1:10" x14ac:dyDescent="0.25">
      <c r="A333" s="22">
        <v>56</v>
      </c>
      <c r="B333" s="23" t="s">
        <v>304</v>
      </c>
      <c r="C333" s="238">
        <v>2000</v>
      </c>
      <c r="D333" s="238" t="s">
        <v>398</v>
      </c>
      <c r="E333" s="43" t="str">
        <f t="shared" ca="1" si="8"/>
        <v>Žci</v>
      </c>
      <c r="F333" s="240">
        <f t="shared" ca="1" si="9"/>
        <v>14</v>
      </c>
      <c r="G333" s="12" t="s">
        <v>323</v>
      </c>
      <c r="H333" s="312"/>
      <c r="I333" s="245"/>
      <c r="J333" s="310">
        <f t="shared" si="7"/>
        <v>0</v>
      </c>
    </row>
    <row r="334" spans="1:10" x14ac:dyDescent="0.25">
      <c r="A334" s="22">
        <v>57</v>
      </c>
      <c r="B334" s="23" t="s">
        <v>419</v>
      </c>
      <c r="C334" s="238">
        <v>2003</v>
      </c>
      <c r="D334" s="238" t="s">
        <v>398</v>
      </c>
      <c r="E334" s="43" t="str">
        <f t="shared" ca="1" si="8"/>
        <v>Žcm</v>
      </c>
      <c r="F334" s="240">
        <f t="shared" ca="1" si="9"/>
        <v>11</v>
      </c>
      <c r="G334" s="12" t="s">
        <v>343</v>
      </c>
      <c r="H334" s="312"/>
      <c r="I334" s="245"/>
      <c r="J334" s="310">
        <f t="shared" si="7"/>
        <v>0</v>
      </c>
    </row>
    <row r="335" spans="1:10" x14ac:dyDescent="0.25">
      <c r="A335" s="22">
        <v>58</v>
      </c>
      <c r="B335" s="23" t="s">
        <v>421</v>
      </c>
      <c r="C335" s="238">
        <v>2003</v>
      </c>
      <c r="D335" s="238" t="s">
        <v>398</v>
      </c>
      <c r="E335" s="43" t="str">
        <f t="shared" ca="1" si="8"/>
        <v>Žcm</v>
      </c>
      <c r="F335" s="240">
        <f t="shared" ca="1" si="9"/>
        <v>11</v>
      </c>
      <c r="G335" s="12" t="s">
        <v>343</v>
      </c>
      <c r="H335" s="312"/>
      <c r="I335" s="245"/>
      <c r="J335" s="310">
        <f t="shared" si="7"/>
        <v>0</v>
      </c>
    </row>
    <row r="336" spans="1:10" x14ac:dyDescent="0.25">
      <c r="A336" s="22">
        <v>59</v>
      </c>
      <c r="B336" s="23" t="s">
        <v>420</v>
      </c>
      <c r="C336" s="238">
        <v>2002</v>
      </c>
      <c r="D336" s="238" t="s">
        <v>398</v>
      </c>
      <c r="E336" s="43" t="str">
        <f t="shared" ca="1" si="8"/>
        <v>Žcm</v>
      </c>
      <c r="F336" s="240">
        <f t="shared" ca="1" si="9"/>
        <v>12</v>
      </c>
      <c r="G336" s="12" t="s">
        <v>343</v>
      </c>
      <c r="H336" s="312"/>
      <c r="I336" s="245"/>
      <c r="J336" s="310">
        <f t="shared" si="7"/>
        <v>0</v>
      </c>
    </row>
    <row r="337" spans="1:10" x14ac:dyDescent="0.25">
      <c r="A337" s="22">
        <v>60</v>
      </c>
      <c r="B337" s="1" t="s">
        <v>94</v>
      </c>
      <c r="C337" s="239">
        <v>2000</v>
      </c>
      <c r="D337" s="239" t="s">
        <v>398</v>
      </c>
      <c r="E337" s="43" t="str">
        <f t="shared" ca="1" si="8"/>
        <v>Žci</v>
      </c>
      <c r="F337" s="240">
        <f t="shared" ca="1" si="9"/>
        <v>14</v>
      </c>
      <c r="G337" s="228" t="s">
        <v>323</v>
      </c>
      <c r="H337" s="312"/>
      <c r="I337" s="245"/>
      <c r="J337" s="310">
        <f t="shared" si="7"/>
        <v>0</v>
      </c>
    </row>
    <row r="338" spans="1:10" x14ac:dyDescent="0.25">
      <c r="A338" s="22">
        <v>61</v>
      </c>
      <c r="B338" s="23" t="s">
        <v>412</v>
      </c>
      <c r="C338" s="238">
        <v>2003</v>
      </c>
      <c r="D338" s="238" t="s">
        <v>398</v>
      </c>
      <c r="E338" s="43" t="str">
        <f t="shared" ca="1" si="8"/>
        <v>Žcm</v>
      </c>
      <c r="F338" s="240">
        <f t="shared" ca="1" si="9"/>
        <v>11</v>
      </c>
      <c r="G338" s="12" t="s">
        <v>323</v>
      </c>
      <c r="H338" s="312"/>
      <c r="I338" s="245"/>
      <c r="J338" s="310">
        <f t="shared" si="7"/>
        <v>0</v>
      </c>
    </row>
    <row r="339" spans="1:10" x14ac:dyDescent="0.25">
      <c r="A339" s="22">
        <v>62</v>
      </c>
      <c r="B339" s="23" t="s">
        <v>130</v>
      </c>
      <c r="C339" s="238">
        <v>2000</v>
      </c>
      <c r="D339" s="238" t="s">
        <v>398</v>
      </c>
      <c r="E339" s="4" t="str">
        <f t="shared" ca="1" si="8"/>
        <v>Žci</v>
      </c>
      <c r="F339" s="121">
        <f t="shared" ca="1" si="9"/>
        <v>14</v>
      </c>
      <c r="G339" s="12" t="s">
        <v>323</v>
      </c>
      <c r="H339" s="312"/>
      <c r="I339" s="245"/>
      <c r="J339" s="310">
        <f t="shared" si="7"/>
        <v>0</v>
      </c>
    </row>
    <row r="340" spans="1:10" x14ac:dyDescent="0.25">
      <c r="A340" s="22">
        <v>63</v>
      </c>
      <c r="B340" s="23" t="s">
        <v>76</v>
      </c>
      <c r="C340" s="238">
        <v>2003</v>
      </c>
      <c r="D340" s="238" t="s">
        <v>398</v>
      </c>
      <c r="E340" s="4" t="str">
        <f t="shared" ca="1" si="8"/>
        <v>Žcm</v>
      </c>
      <c r="F340" s="121">
        <f t="shared" ca="1" si="9"/>
        <v>11</v>
      </c>
      <c r="G340" s="12" t="s">
        <v>343</v>
      </c>
      <c r="H340" s="312"/>
      <c r="I340" s="245"/>
      <c r="J340" s="310">
        <f t="shared" si="7"/>
        <v>0</v>
      </c>
    </row>
    <row r="341" spans="1:10" x14ac:dyDescent="0.25">
      <c r="A341" s="22">
        <v>64</v>
      </c>
      <c r="B341" s="23" t="s">
        <v>416</v>
      </c>
      <c r="C341" s="238">
        <v>2002</v>
      </c>
      <c r="D341" s="238" t="s">
        <v>399</v>
      </c>
      <c r="E341" s="4" t="str">
        <f t="shared" ca="1" si="8"/>
        <v>Žkm</v>
      </c>
      <c r="F341" s="121">
        <f t="shared" ca="1" si="9"/>
        <v>12</v>
      </c>
      <c r="G341" s="12" t="s">
        <v>317</v>
      </c>
      <c r="H341" s="312"/>
      <c r="I341" s="245"/>
      <c r="J341" s="310">
        <f t="shared" si="7"/>
        <v>0</v>
      </c>
    </row>
    <row r="342" spans="1:10" x14ac:dyDescent="0.25">
      <c r="A342" s="22"/>
      <c r="B342" s="99"/>
      <c r="C342" s="101"/>
      <c r="D342" s="101"/>
      <c r="E342" s="4"/>
      <c r="F342" s="121"/>
      <c r="G342" s="229"/>
      <c r="H342" s="25"/>
      <c r="I342" s="52"/>
      <c r="J342" s="26"/>
    </row>
    <row r="343" spans="1:10" x14ac:dyDescent="0.25">
      <c r="A343" s="22"/>
      <c r="B343" s="99"/>
      <c r="C343" s="101"/>
      <c r="D343" s="101"/>
      <c r="E343" s="4"/>
      <c r="F343" s="121"/>
      <c r="G343" s="229"/>
      <c r="H343" s="25"/>
      <c r="I343" s="52"/>
      <c r="J343" s="26"/>
    </row>
    <row r="344" spans="1:10" x14ac:dyDescent="0.25">
      <c r="A344" s="22"/>
      <c r="B344" s="99"/>
      <c r="C344" s="101"/>
      <c r="D344" s="101"/>
      <c r="E344" s="4"/>
      <c r="F344" s="121"/>
      <c r="G344" s="229"/>
      <c r="H344" s="25"/>
      <c r="I344" s="52"/>
      <c r="J344" s="26"/>
    </row>
    <row r="345" spans="1:10" x14ac:dyDescent="0.25">
      <c r="A345" s="22"/>
      <c r="B345" s="99"/>
      <c r="C345" s="101"/>
      <c r="D345" s="101"/>
      <c r="E345" s="4"/>
      <c r="F345" s="121"/>
      <c r="G345" s="229"/>
      <c r="H345" s="25"/>
      <c r="I345" s="52"/>
      <c r="J345" s="26"/>
    </row>
    <row r="346" spans="1:10" x14ac:dyDescent="0.25">
      <c r="A346" s="22"/>
      <c r="B346" s="99"/>
      <c r="C346" s="101"/>
      <c r="D346" s="101"/>
      <c r="E346" s="4"/>
      <c r="F346" s="121"/>
      <c r="G346" s="229"/>
      <c r="H346" s="25"/>
      <c r="I346" s="52"/>
      <c r="J346" s="26"/>
    </row>
    <row r="347" spans="1:10" x14ac:dyDescent="0.25">
      <c r="A347" s="22"/>
      <c r="B347" s="23"/>
      <c r="C347" s="238"/>
      <c r="D347" s="238"/>
      <c r="E347" s="24"/>
      <c r="F347" s="238"/>
      <c r="G347" s="12"/>
      <c r="H347" s="25"/>
      <c r="I347" s="52"/>
      <c r="J347" s="26"/>
    </row>
    <row r="348" spans="1:10" x14ac:dyDescent="0.25">
      <c r="A348" s="22"/>
      <c r="B348" s="23"/>
      <c r="C348" s="238"/>
      <c r="D348" s="238"/>
      <c r="E348" s="24"/>
      <c r="F348" s="238"/>
      <c r="G348" s="12"/>
      <c r="H348" s="25"/>
      <c r="I348" s="52"/>
      <c r="J348" s="26"/>
    </row>
    <row r="349" spans="1:10" x14ac:dyDescent="0.25">
      <c r="A349" s="22"/>
      <c r="B349" s="313" t="s">
        <v>463</v>
      </c>
      <c r="C349" s="314"/>
      <c r="D349" s="238"/>
      <c r="E349" s="24"/>
      <c r="F349" s="238"/>
      <c r="G349" s="12"/>
      <c r="H349" s="25"/>
      <c r="I349" s="52"/>
      <c r="J349" s="26"/>
    </row>
    <row r="350" spans="1:10" x14ac:dyDescent="0.25">
      <c r="A350" s="22"/>
      <c r="B350" s="315" t="s">
        <v>441</v>
      </c>
      <c r="C350" s="314" t="s">
        <v>481</v>
      </c>
      <c r="D350" s="238"/>
      <c r="E350" s="24"/>
      <c r="F350" s="238"/>
      <c r="G350" s="12"/>
      <c r="H350" s="25"/>
      <c r="I350" s="52"/>
      <c r="J350" s="26"/>
    </row>
    <row r="351" spans="1:10" x14ac:dyDescent="0.25">
      <c r="A351" s="22"/>
      <c r="B351" s="315" t="s">
        <v>464</v>
      </c>
      <c r="C351" s="314" t="s">
        <v>467</v>
      </c>
      <c r="D351" s="238"/>
      <c r="E351" s="24"/>
      <c r="F351" s="238"/>
      <c r="G351" s="12"/>
      <c r="H351" s="25"/>
      <c r="I351" s="52"/>
      <c r="J351" s="26"/>
    </row>
    <row r="352" spans="1:10" x14ac:dyDescent="0.25">
      <c r="A352" s="22"/>
      <c r="B352" s="315" t="s">
        <v>0</v>
      </c>
      <c r="C352" s="314" t="s">
        <v>468</v>
      </c>
      <c r="D352" s="238"/>
      <c r="E352" s="24"/>
      <c r="F352" s="238"/>
      <c r="G352" s="12"/>
      <c r="H352" s="25"/>
      <c r="I352" s="52"/>
      <c r="J352" s="26"/>
    </row>
    <row r="353" spans="1:10" x14ac:dyDescent="0.25">
      <c r="A353" s="22"/>
      <c r="B353" s="315" t="s">
        <v>397</v>
      </c>
      <c r="C353" s="314" t="s">
        <v>482</v>
      </c>
      <c r="D353" s="238"/>
      <c r="E353" s="24"/>
      <c r="F353" s="238"/>
      <c r="G353" s="12"/>
      <c r="H353" s="25"/>
      <c r="I353" s="52"/>
      <c r="J353" s="26"/>
    </row>
    <row r="354" spans="1:10" x14ac:dyDescent="0.25">
      <c r="A354" s="22"/>
      <c r="B354" s="315" t="s">
        <v>400</v>
      </c>
      <c r="C354" s="314" t="s">
        <v>483</v>
      </c>
      <c r="D354" s="238"/>
      <c r="E354" s="24"/>
      <c r="F354" s="238"/>
      <c r="G354" s="12"/>
      <c r="H354" s="25"/>
      <c r="I354" s="52"/>
      <c r="J354" s="26"/>
    </row>
    <row r="355" spans="1:10" x14ac:dyDescent="0.25">
      <c r="A355" s="22"/>
      <c r="B355" s="315" t="s">
        <v>469</v>
      </c>
      <c r="C355" s="314" t="s">
        <v>470</v>
      </c>
      <c r="D355" s="238"/>
      <c r="E355" s="24"/>
      <c r="F355" s="238"/>
      <c r="G355" s="12"/>
      <c r="H355" s="25"/>
      <c r="I355" s="52"/>
      <c r="J355" s="26"/>
    </row>
    <row r="356" spans="1:10" x14ac:dyDescent="0.25">
      <c r="A356" s="22"/>
      <c r="B356" s="315" t="s">
        <v>484</v>
      </c>
      <c r="C356" s="314" t="s">
        <v>485</v>
      </c>
      <c r="D356" s="238"/>
      <c r="E356" s="24"/>
      <c r="F356" s="238"/>
      <c r="G356" s="12"/>
      <c r="H356" s="25"/>
      <c r="I356" s="52"/>
      <c r="J356" s="26"/>
    </row>
    <row r="357" spans="1:10" x14ac:dyDescent="0.25">
      <c r="A357" s="22"/>
      <c r="B357" s="315" t="s">
        <v>401</v>
      </c>
      <c r="C357" s="314" t="s">
        <v>465</v>
      </c>
      <c r="D357" s="238"/>
      <c r="E357" s="24"/>
      <c r="F357" s="238"/>
      <c r="G357" s="12"/>
      <c r="H357" s="25"/>
      <c r="I357" s="52"/>
      <c r="J357" s="26"/>
    </row>
    <row r="358" spans="1:10" x14ac:dyDescent="0.25">
      <c r="A358" s="22"/>
      <c r="B358" s="315" t="s">
        <v>30</v>
      </c>
      <c r="C358" s="314" t="s">
        <v>466</v>
      </c>
      <c r="D358" s="238"/>
      <c r="E358" s="24"/>
      <c r="F358" s="238"/>
      <c r="G358" s="12"/>
      <c r="H358" s="25"/>
      <c r="I358" s="52"/>
      <c r="J358" s="26"/>
    </row>
    <row r="359" spans="1:10" x14ac:dyDescent="0.25">
      <c r="A359" s="22"/>
      <c r="B359" s="315" t="s">
        <v>402</v>
      </c>
      <c r="C359" s="314" t="s">
        <v>486</v>
      </c>
      <c r="D359" s="238"/>
      <c r="E359" s="24"/>
      <c r="F359" s="238"/>
      <c r="G359" s="12"/>
      <c r="H359" s="25"/>
      <c r="I359" s="52"/>
      <c r="J359" s="26"/>
    </row>
    <row r="360" spans="1:10" x14ac:dyDescent="0.25">
      <c r="A360" s="22"/>
      <c r="B360" s="315" t="s">
        <v>31</v>
      </c>
      <c r="C360" s="314" t="s">
        <v>487</v>
      </c>
      <c r="D360" s="238"/>
      <c r="E360" s="24"/>
      <c r="F360" s="238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topLeftCell="A151" workbookViewId="0">
      <selection activeCell="C13" sqref="C13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5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47" width="4.85546875" bestFit="1" customWidth="1"/>
    <col min="48" max="50" width="3.5703125" bestFit="1" customWidth="1"/>
  </cols>
  <sheetData>
    <row r="1" spans="1:67" ht="12.95" customHeight="1" x14ac:dyDescent="0.25">
      <c r="A1" s="201" t="s">
        <v>32</v>
      </c>
      <c r="B1" s="202" t="s">
        <v>441</v>
      </c>
      <c r="C1" s="203" t="s">
        <v>464</v>
      </c>
      <c r="D1" s="203" t="s">
        <v>0</v>
      </c>
      <c r="E1" s="204" t="s">
        <v>469</v>
      </c>
      <c r="F1" s="205" t="s">
        <v>62</v>
      </c>
      <c r="G1" s="206" t="s">
        <v>456</v>
      </c>
      <c r="H1" s="207" t="s">
        <v>2</v>
      </c>
      <c r="I1" s="208" t="s">
        <v>3</v>
      </c>
      <c r="J1" s="209" t="s">
        <v>4</v>
      </c>
      <c r="K1" s="203" t="s">
        <v>5</v>
      </c>
      <c r="L1" s="203" t="s">
        <v>6</v>
      </c>
      <c r="M1" s="203" t="s">
        <v>7</v>
      </c>
      <c r="N1" s="203" t="s">
        <v>8</v>
      </c>
      <c r="O1" s="203" t="s">
        <v>9</v>
      </c>
      <c r="P1" s="203" t="s">
        <v>10</v>
      </c>
      <c r="Q1" s="203" t="s">
        <v>11</v>
      </c>
      <c r="R1" s="203" t="s">
        <v>12</v>
      </c>
      <c r="S1" s="203" t="s">
        <v>13</v>
      </c>
      <c r="T1" s="203" t="s">
        <v>14</v>
      </c>
      <c r="U1" s="203" t="s">
        <v>15</v>
      </c>
      <c r="V1" s="203" t="s">
        <v>16</v>
      </c>
      <c r="W1" s="203" t="s">
        <v>17</v>
      </c>
      <c r="X1" s="204" t="s">
        <v>18</v>
      </c>
      <c r="Y1" s="265" t="s">
        <v>451</v>
      </c>
      <c r="Z1" s="265" t="s">
        <v>452</v>
      </c>
      <c r="AA1" s="265" t="s">
        <v>453</v>
      </c>
      <c r="AB1" s="265" t="s">
        <v>454</v>
      </c>
      <c r="AC1" s="265" t="s">
        <v>455</v>
      </c>
      <c r="AD1" s="267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55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3">
        <f>MIN(AE2:AE2:AX2)</f>
        <v>2.210648148148148E-2</v>
      </c>
      <c r="G2" s="87">
        <f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134</v>
      </c>
      <c r="H2" s="72">
        <f>SUM(COUNTIF(J2:AC2,"&gt;-1"))</f>
        <v>14</v>
      </c>
      <c r="I2" s="76">
        <f>SUM(J2:AC2)</f>
        <v>134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>
        <v>11</v>
      </c>
      <c r="P2" s="41">
        <v>10</v>
      </c>
      <c r="Q2" s="41">
        <v>13</v>
      </c>
      <c r="R2" s="41">
        <v>8</v>
      </c>
      <c r="S2" s="41"/>
      <c r="T2" s="41">
        <v>5</v>
      </c>
      <c r="U2" s="41">
        <v>6</v>
      </c>
      <c r="V2" s="41"/>
      <c r="W2" s="41">
        <v>4</v>
      </c>
      <c r="X2" s="41"/>
      <c r="Y2" s="266">
        <v>7</v>
      </c>
      <c r="Z2" s="266">
        <v>7</v>
      </c>
      <c r="AA2" s="266"/>
      <c r="AB2" s="266"/>
      <c r="AC2" s="266"/>
      <c r="AD2" s="268"/>
      <c r="AE2" s="322">
        <v>2.3136574074074077E-2</v>
      </c>
      <c r="AF2" s="322">
        <v>2.3472222222222217E-2</v>
      </c>
      <c r="AG2" s="322">
        <v>2.2476851851851855E-2</v>
      </c>
      <c r="AH2" s="322">
        <v>2.2291666666666668E-2</v>
      </c>
      <c r="AI2" s="322">
        <v>2.2233796296296297E-2</v>
      </c>
      <c r="AJ2" s="322">
        <v>2.2523148148148143E-2</v>
      </c>
      <c r="AK2" s="322">
        <v>2.210648148148148E-2</v>
      </c>
      <c r="AL2" s="322">
        <v>2.3067129629629632E-2</v>
      </c>
      <c r="AM2" s="322">
        <v>2.2395833333333334E-2</v>
      </c>
      <c r="AN2" s="60"/>
      <c r="AO2" s="322">
        <v>2.2337962962962962E-2</v>
      </c>
      <c r="AP2" s="322">
        <v>2.2615740740740742E-2</v>
      </c>
      <c r="AQ2" s="60"/>
      <c r="AR2" s="322">
        <v>2.4444444444444446E-2</v>
      </c>
      <c r="AS2" s="58"/>
      <c r="AT2" s="322">
        <v>2.3460648148148147E-2</v>
      </c>
      <c r="AU2" s="322">
        <v>2.3680555555555555E-2</v>
      </c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55"/>
      <c r="B3" s="56">
        <v>2</v>
      </c>
      <c r="C3" s="32" t="s">
        <v>106</v>
      </c>
      <c r="D3" s="53">
        <v>1988</v>
      </c>
      <c r="E3" s="107" t="s">
        <v>323</v>
      </c>
      <c r="F3" s="323">
        <f>MIN(AE3:AE3:AX3)</f>
        <v>2.1296296296296299E-2</v>
      </c>
      <c r="G3" s="87">
        <f>IF(COUNTIF(J3:AC3,"&gt;=0")&lt;15,SUM(J3:AC3),SUM(LARGE(J3:AC3,1),LARGE(J3:AC3,2),LARGE(J3:AC3,3),LARGE(J3:AC3,4),LARGE(J3:AC3,5),LARGE(J3:AC3,6),LARGE(J3:AC3,7),LARGE(J3:AC3,8),LARGE(J3:AC3,9),LARGE(J3:AC3,10),LARGE(J3:AC3,11),LARGE(J3:AC3,12),LARGE(J3:AC3,13),LARGE(J3:AC3,14)))</f>
        <v>121</v>
      </c>
      <c r="H3" s="72">
        <f>SUM(COUNTIF(J3:AC3,"&gt;-1"))</f>
        <v>12</v>
      </c>
      <c r="I3" s="76">
        <f>SUM(J3:AC3)</f>
        <v>121</v>
      </c>
      <c r="J3" s="73">
        <v>12</v>
      </c>
      <c r="K3" s="41">
        <v>16</v>
      </c>
      <c r="L3" s="41">
        <v>14</v>
      </c>
      <c r="M3" s="41">
        <v>9</v>
      </c>
      <c r="N3" s="5"/>
      <c r="O3" s="41">
        <v>9</v>
      </c>
      <c r="P3" s="41"/>
      <c r="Q3" s="41">
        <v>12</v>
      </c>
      <c r="R3" s="59">
        <v>9</v>
      </c>
      <c r="S3" s="41"/>
      <c r="T3" s="41">
        <v>6</v>
      </c>
      <c r="U3" s="41">
        <v>7</v>
      </c>
      <c r="V3" s="73">
        <v>10</v>
      </c>
      <c r="W3" s="41">
        <v>8</v>
      </c>
      <c r="X3" s="78"/>
      <c r="Y3" s="266">
        <v>9</v>
      </c>
      <c r="Z3" s="266"/>
      <c r="AA3" s="266"/>
      <c r="AB3" s="266"/>
      <c r="AC3" s="266"/>
      <c r="AD3" s="268"/>
      <c r="AE3" s="322">
        <v>2.359953703703704E-2</v>
      </c>
      <c r="AF3" s="322">
        <v>2.3136574074074077E-2</v>
      </c>
      <c r="AG3" s="322">
        <v>2.2650462962962966E-2</v>
      </c>
      <c r="AH3" s="322">
        <v>2.3043981481481481E-2</v>
      </c>
      <c r="AI3" s="322"/>
      <c r="AJ3" s="322">
        <v>2.3414351851851853E-2</v>
      </c>
      <c r="AK3" s="322"/>
      <c r="AL3" s="322">
        <v>2.3298611111111107E-2</v>
      </c>
      <c r="AM3" s="322">
        <v>2.210648148148148E-2</v>
      </c>
      <c r="AN3" s="60"/>
      <c r="AO3" s="322">
        <v>2.1990740740740741E-2</v>
      </c>
      <c r="AP3" s="322">
        <v>2.165509259259259E-2</v>
      </c>
      <c r="AQ3" s="322">
        <v>2.2303240740740738E-2</v>
      </c>
      <c r="AR3" s="322">
        <v>2.1296296296296299E-2</v>
      </c>
      <c r="AS3" s="58"/>
      <c r="AT3" s="322">
        <v>2.1782407407407407E-2</v>
      </c>
      <c r="AU3" s="322"/>
      <c r="AV3" s="58"/>
      <c r="AW3" s="58"/>
      <c r="AX3" s="61"/>
    </row>
    <row r="4" spans="1:67" ht="12.95" customHeight="1" x14ac:dyDescent="0.25">
      <c r="A4" s="355"/>
      <c r="B4" s="56">
        <v>3</v>
      </c>
      <c r="C4" s="32" t="s">
        <v>288</v>
      </c>
      <c r="D4" s="53">
        <v>1994</v>
      </c>
      <c r="E4" s="107" t="s">
        <v>349</v>
      </c>
      <c r="F4" s="323">
        <f>MIN(AE4:AE4:AX4)</f>
        <v>2.1886574074074072E-2</v>
      </c>
      <c r="G4" s="87">
        <f>IF(COUNTIF(J4:AC4,"&gt;=0")&lt;15,SUM(J4:AC4),SUM(LARGE(J4:AC4,1),LARGE(J4:AC4,2),LARGE(J4:AC4,3),LARGE(J4:AC4,4),LARGE(J4:AC4,5),LARGE(J4:AC4,6),LARGE(J4:AC4,7),LARGE(J4:AC4,8),LARGE(J4:AC4,9),LARGE(J4:AC4,10),LARGE(J4:AC4,11),LARGE(J4:AC4,12),LARGE(J4:AC4,13),LARGE(J4:AC4,14)))</f>
        <v>87</v>
      </c>
      <c r="H4" s="72">
        <f>SUM(COUNTIF(J4:AC4,"&gt;-1"))</f>
        <v>9</v>
      </c>
      <c r="I4" s="76">
        <f>SUM(J4:AC4)</f>
        <v>87</v>
      </c>
      <c r="J4" s="73">
        <v>16</v>
      </c>
      <c r="K4" s="41">
        <v>9</v>
      </c>
      <c r="L4" s="41">
        <v>15</v>
      </c>
      <c r="M4" s="41">
        <v>11</v>
      </c>
      <c r="N4" s="41"/>
      <c r="O4" s="41">
        <v>10</v>
      </c>
      <c r="P4" s="41">
        <v>8</v>
      </c>
      <c r="Q4" s="41">
        <v>8</v>
      </c>
      <c r="R4" s="41">
        <v>6</v>
      </c>
      <c r="S4" s="41"/>
      <c r="T4" s="41"/>
      <c r="U4" s="41">
        <v>4</v>
      </c>
      <c r="V4" s="73"/>
      <c r="W4" s="41"/>
      <c r="X4" s="78"/>
      <c r="Y4" s="266"/>
      <c r="Z4" s="266"/>
      <c r="AA4" s="266"/>
      <c r="AB4" s="266"/>
      <c r="AC4" s="266"/>
      <c r="AD4" s="268"/>
      <c r="AE4" s="322">
        <v>2.2673611111111113E-2</v>
      </c>
      <c r="AF4" s="322">
        <v>2.6041666666666668E-2</v>
      </c>
      <c r="AG4" s="322">
        <v>2.2534722222222223E-2</v>
      </c>
      <c r="AH4" s="322">
        <v>2.1886574074074072E-2</v>
      </c>
      <c r="AI4" s="322"/>
      <c r="AJ4" s="322">
        <v>2.3032407407407404E-2</v>
      </c>
      <c r="AK4" s="322">
        <v>2.3194444444444445E-2</v>
      </c>
      <c r="AL4" s="322">
        <v>2.4583333333333332E-2</v>
      </c>
      <c r="AM4" s="322">
        <v>2.2916666666666669E-2</v>
      </c>
      <c r="AN4" s="60"/>
      <c r="AO4" s="322"/>
      <c r="AP4" s="322">
        <v>2.5474537037037035E-2</v>
      </c>
      <c r="AQ4" s="60"/>
      <c r="AR4" s="322"/>
      <c r="AS4" s="58"/>
      <c r="AT4" s="322"/>
      <c r="AU4" s="322"/>
      <c r="AV4" s="58"/>
      <c r="AW4" s="58"/>
      <c r="AX4" s="61"/>
    </row>
    <row r="5" spans="1:67" ht="12.95" customHeight="1" x14ac:dyDescent="0.25">
      <c r="A5" s="355"/>
      <c r="B5" s="56">
        <v>4</v>
      </c>
      <c r="C5" s="32" t="s">
        <v>88</v>
      </c>
      <c r="D5" s="53">
        <v>1978</v>
      </c>
      <c r="E5" s="107" t="s">
        <v>317</v>
      </c>
      <c r="F5" s="323">
        <f>MIN(AE5:AE5:AX5)</f>
        <v>2.1458333333333333E-2</v>
      </c>
      <c r="G5" s="87">
        <f>IF(COUNTIF(J5:AC5,"&gt;=0")&lt;15,SUM(J5:AC5),SUM(LARGE(J5:AC5,1),LARGE(J5:AC5,2),LARGE(J5:AC5,3),LARGE(J5:AC5,4),LARGE(J5:AC5,5),LARGE(J5:AC5,6),LARGE(J5:AC5,7),LARGE(J5:AC5,8),LARGE(J5:AC5,9),LARGE(J5:AC5,10),LARGE(J5:AC5,11),LARGE(J5:AC5,12),LARGE(J5:AC5,13),LARGE(J5:AC5,14)))</f>
        <v>59</v>
      </c>
      <c r="H5" s="72">
        <f>SUM(COUNTIF(J5:AC5,"&gt;-1"))</f>
        <v>5</v>
      </c>
      <c r="I5" s="76">
        <f>SUM(J5:AC5)</f>
        <v>59</v>
      </c>
      <c r="J5" s="73">
        <v>17</v>
      </c>
      <c r="K5" s="41"/>
      <c r="L5" s="41"/>
      <c r="M5" s="41">
        <v>12</v>
      </c>
      <c r="N5" s="41"/>
      <c r="O5" s="41"/>
      <c r="P5" s="41"/>
      <c r="Q5" s="41">
        <v>15</v>
      </c>
      <c r="R5" s="5">
        <v>10</v>
      </c>
      <c r="S5" s="41"/>
      <c r="T5" s="41"/>
      <c r="U5" s="41"/>
      <c r="V5" s="73"/>
      <c r="W5" s="41">
        <v>5</v>
      </c>
      <c r="X5" s="78"/>
      <c r="Y5" s="266"/>
      <c r="Z5" s="266"/>
      <c r="AA5" s="266"/>
      <c r="AB5" s="266"/>
      <c r="AC5" s="266"/>
      <c r="AD5" s="268"/>
      <c r="AE5" s="322">
        <v>2.2314814814814815E-2</v>
      </c>
      <c r="AF5" s="322"/>
      <c r="AG5" s="322"/>
      <c r="AH5" s="322">
        <v>2.1458333333333333E-2</v>
      </c>
      <c r="AI5" s="322"/>
      <c r="AJ5" s="322"/>
      <c r="AK5" s="322"/>
      <c r="AL5" s="322">
        <v>2.2291666666666668E-2</v>
      </c>
      <c r="AM5" s="322">
        <v>2.2083333333333333E-2</v>
      </c>
      <c r="AN5" s="60"/>
      <c r="AO5" s="322"/>
      <c r="AP5" s="322"/>
      <c r="AQ5" s="60"/>
      <c r="AR5" s="322">
        <v>2.2280092592592591E-2</v>
      </c>
      <c r="AS5" s="58"/>
      <c r="AT5" s="322"/>
      <c r="AU5" s="322"/>
      <c r="AV5" s="58"/>
      <c r="AW5" s="58"/>
      <c r="AX5" s="61"/>
    </row>
    <row r="6" spans="1:67" ht="12.95" customHeight="1" x14ac:dyDescent="0.25">
      <c r="A6" s="355"/>
      <c r="B6" s="56">
        <v>5</v>
      </c>
      <c r="C6" s="32" t="s">
        <v>87</v>
      </c>
      <c r="D6" s="53">
        <v>1976</v>
      </c>
      <c r="E6" s="107" t="s">
        <v>331</v>
      </c>
      <c r="F6" s="323">
        <f>MIN(AE6:AE6:AX6)</f>
        <v>2.1215277777777777E-2</v>
      </c>
      <c r="G6" s="87">
        <f>IF(COUNTIF(J6:AC6,"&gt;=0")&lt;15,SUM(J6:AC6),SUM(LARGE(J6:AC6,1),LARGE(J6:AC6,2),LARGE(J6:AC6,3),LARGE(J6:AC6,4),LARGE(J6:AC6,5),LARGE(J6:AC6,6),LARGE(J6:AC6,7),LARGE(J6:AC6,8),LARGE(J6:AC6,9),LARGE(J6:AC6,10),LARGE(J6:AC6,11),LARGE(J6:AC6,12),LARGE(J6:AC6,13),LARGE(J6:AC6,14)))</f>
        <v>52</v>
      </c>
      <c r="H6" s="72">
        <f>SUM(COUNTIF(J6:AC6,"&gt;-1"))</f>
        <v>4</v>
      </c>
      <c r="I6" s="76">
        <f>SUM(J6:AC6)</f>
        <v>52</v>
      </c>
      <c r="J6" s="73"/>
      <c r="K6" s="41"/>
      <c r="L6" s="41"/>
      <c r="M6" s="41">
        <v>14</v>
      </c>
      <c r="N6" s="41"/>
      <c r="O6" s="41"/>
      <c r="P6" s="41"/>
      <c r="Q6" s="41">
        <v>17</v>
      </c>
      <c r="R6" s="5">
        <v>12</v>
      </c>
      <c r="S6" s="41"/>
      <c r="T6" s="41"/>
      <c r="U6" s="41"/>
      <c r="V6" s="73"/>
      <c r="W6" s="41"/>
      <c r="X6" s="78"/>
      <c r="Y6" s="266"/>
      <c r="Z6" s="266">
        <v>9</v>
      </c>
      <c r="AA6" s="266"/>
      <c r="AB6" s="266"/>
      <c r="AC6" s="266"/>
      <c r="AD6" s="268"/>
      <c r="AE6" s="80"/>
      <c r="AF6" s="322"/>
      <c r="AG6" s="322"/>
      <c r="AH6" s="322">
        <v>2.1215277777777777E-2</v>
      </c>
      <c r="AI6" s="322"/>
      <c r="AJ6" s="322"/>
      <c r="AK6" s="322"/>
      <c r="AL6" s="322">
        <v>2.1585648148148145E-2</v>
      </c>
      <c r="AM6" s="322">
        <v>2.1238425925925924E-2</v>
      </c>
      <c r="AN6" s="60"/>
      <c r="AO6" s="322"/>
      <c r="AP6" s="322"/>
      <c r="AQ6" s="60"/>
      <c r="AR6" s="322"/>
      <c r="AS6" s="58"/>
      <c r="AT6" s="322"/>
      <c r="AU6" s="322">
        <v>2.1238425925925924E-2</v>
      </c>
      <c r="AV6" s="58"/>
      <c r="AW6" s="58"/>
      <c r="AX6" s="61"/>
    </row>
    <row r="7" spans="1:67" ht="12.95" customHeight="1" x14ac:dyDescent="0.25">
      <c r="A7" s="355"/>
      <c r="B7" s="56">
        <v>6</v>
      </c>
      <c r="C7" s="31" t="s">
        <v>154</v>
      </c>
      <c r="D7" s="55">
        <v>1998</v>
      </c>
      <c r="E7" s="110" t="s">
        <v>323</v>
      </c>
      <c r="F7" s="323">
        <f>MIN(AE7:AE7:AX7)</f>
        <v>2.1250000000000002E-2</v>
      </c>
      <c r="G7" s="87">
        <f>IF(COUNTIF(J7:AC7,"&gt;=0")&lt;15,SUM(J7:AC7),SUM(LARGE(J7:AC7,1),LARGE(J7:AC7,2),LARGE(J7:AC7,3),LARGE(J7:AC7,4),LARGE(J7:AC7,5),LARGE(J7:AC7,6),LARGE(J7:AC7,7),LARGE(J7:AC7,8),LARGE(J7:AC7,9),LARGE(J7:AC7,10),LARGE(J7:AC7,11),LARGE(J7:AC7,12),LARGE(J7:AC7,13),LARGE(J7:AC7,14)))</f>
        <v>50</v>
      </c>
      <c r="H7" s="72">
        <f>SUM(COUNTIF(J7:AC7,"&gt;-1"))</f>
        <v>4</v>
      </c>
      <c r="I7" s="76">
        <f>SUM(J7:AC7)</f>
        <v>50</v>
      </c>
      <c r="J7" s="73"/>
      <c r="K7" s="41">
        <v>17</v>
      </c>
      <c r="L7" s="41"/>
      <c r="M7" s="41"/>
      <c r="N7" s="41">
        <v>10</v>
      </c>
      <c r="O7" s="41"/>
      <c r="P7" s="41">
        <v>12</v>
      </c>
      <c r="Q7" s="41">
        <v>11</v>
      </c>
      <c r="R7" s="5"/>
      <c r="S7" s="41"/>
      <c r="T7" s="41"/>
      <c r="U7" s="41"/>
      <c r="V7" s="73"/>
      <c r="W7" s="41"/>
      <c r="X7" s="78"/>
      <c r="Y7" s="266"/>
      <c r="Z7" s="266"/>
      <c r="AA7" s="266"/>
      <c r="AB7" s="266"/>
      <c r="AC7" s="266"/>
      <c r="AD7" s="268"/>
      <c r="AE7" s="80"/>
      <c r="AF7" s="322">
        <v>2.2453703703703708E-2</v>
      </c>
      <c r="AG7" s="322"/>
      <c r="AH7" s="322"/>
      <c r="AI7" s="322">
        <v>2.210648148148148E-2</v>
      </c>
      <c r="AJ7" s="322"/>
      <c r="AK7" s="322">
        <v>2.1250000000000002E-2</v>
      </c>
      <c r="AL7" s="322">
        <v>2.4259259259259258E-2</v>
      </c>
      <c r="AM7" s="322"/>
      <c r="AN7" s="60"/>
      <c r="AO7" s="322"/>
      <c r="AP7" s="322"/>
      <c r="AQ7" s="60"/>
      <c r="AR7" s="322"/>
      <c r="AS7" s="58"/>
      <c r="AT7" s="322"/>
      <c r="AU7" s="322"/>
      <c r="AV7" s="58"/>
      <c r="AW7" s="58"/>
      <c r="AX7" s="61"/>
    </row>
    <row r="8" spans="1:67" ht="12.95" customHeight="1" x14ac:dyDescent="0.25">
      <c r="A8" s="355"/>
      <c r="B8" s="56">
        <v>7</v>
      </c>
      <c r="C8" s="31" t="s">
        <v>91</v>
      </c>
      <c r="D8" s="55">
        <v>1998</v>
      </c>
      <c r="E8" s="110" t="s">
        <v>323</v>
      </c>
      <c r="F8" s="323">
        <f>MIN(AE8:AE8:AX8)</f>
        <v>2.2673611111111113E-2</v>
      </c>
      <c r="G8" s="87">
        <f>IF(COUNTIF(J8:AC8,"&gt;=0")&lt;15,SUM(J8:AC8),SUM(LARGE(J8:AC8,1),LARGE(J8:AC8,2),LARGE(J8:AC8,3),LARGE(J8:AC8,4),LARGE(J8:AC8,5),LARGE(J8:AC8,6),LARGE(J8:AC8,7),LARGE(J8:AC8,8),LARGE(J8:AC8,9),LARGE(J8:AC8,10),LARGE(J8:AC8,11),LARGE(J8:AC8,12),LARGE(J8:AC8,13),LARGE(J8:AC8,14)))</f>
        <v>48</v>
      </c>
      <c r="H8" s="72">
        <f>SUM(COUNTIF(J8:AC8,"&gt;-1"))</f>
        <v>4</v>
      </c>
      <c r="I8" s="76">
        <f>SUM(J8:AC8)</f>
        <v>48</v>
      </c>
      <c r="J8" s="73"/>
      <c r="K8" s="41">
        <v>13</v>
      </c>
      <c r="L8" s="41">
        <v>12</v>
      </c>
      <c r="M8" s="41"/>
      <c r="N8" s="41"/>
      <c r="O8" s="41"/>
      <c r="P8" s="41">
        <v>9</v>
      </c>
      <c r="Q8" s="41">
        <v>14</v>
      </c>
      <c r="R8" s="5"/>
      <c r="S8" s="41"/>
      <c r="T8" s="41"/>
      <c r="U8" s="41"/>
      <c r="V8" s="73"/>
      <c r="W8" s="41"/>
      <c r="X8" s="78"/>
      <c r="Y8" s="266"/>
      <c r="Z8" s="266"/>
      <c r="AA8" s="266"/>
      <c r="AB8" s="266"/>
      <c r="AC8" s="266"/>
      <c r="AD8" s="268"/>
      <c r="AE8" s="80"/>
      <c r="AF8" s="322">
        <v>2.478009259259259E-2</v>
      </c>
      <c r="AG8" s="322">
        <v>2.2812499999999999E-2</v>
      </c>
      <c r="AH8" s="322"/>
      <c r="AI8" s="322"/>
      <c r="AJ8" s="322"/>
      <c r="AK8" s="322">
        <v>2.2673611111111113E-2</v>
      </c>
      <c r="AL8" s="322">
        <v>2.2812499999999999E-2</v>
      </c>
      <c r="AM8" s="322"/>
      <c r="AN8" s="60"/>
      <c r="AO8" s="322"/>
      <c r="AP8" s="322"/>
      <c r="AQ8" s="60"/>
      <c r="AR8" s="322"/>
      <c r="AS8" s="58"/>
      <c r="AT8" s="322"/>
      <c r="AU8" s="322"/>
      <c r="AV8" s="58"/>
      <c r="AW8" s="58"/>
      <c r="AX8" s="61"/>
    </row>
    <row r="9" spans="1:67" ht="12.95" customHeight="1" x14ac:dyDescent="0.25">
      <c r="A9" s="355"/>
      <c r="B9" s="56">
        <v>8</v>
      </c>
      <c r="C9" s="32" t="s">
        <v>95</v>
      </c>
      <c r="D9" s="53">
        <v>1998</v>
      </c>
      <c r="E9" s="107" t="s">
        <v>323</v>
      </c>
      <c r="F9" s="323">
        <f>MIN(AE9:AE9:AX9)</f>
        <v>2.0428240740740743E-2</v>
      </c>
      <c r="G9" s="87">
        <f>IF(COUNTIF(J9:AC9,"&gt;=0")&lt;15,SUM(J9:AC9),SUM(LARGE(J9:AC9,1),LARGE(J9:AC9,2),LARGE(J9:AC9,3),LARGE(J9:AC9,4),LARGE(J9:AC9,5),LARGE(J9:AC9,6),LARGE(J9:AC9,7),LARGE(J9:AC9,8),LARGE(J9:AC9,9),LARGE(J9:AC9,10),LARGE(J9:AC9,11),LARGE(J9:AC9,12),LARGE(J9:AC9,13),LARGE(J9:AC9,14)))</f>
        <v>46</v>
      </c>
      <c r="H9" s="72">
        <f>SUM(COUNTIF(J9:AC9,"&gt;-1"))</f>
        <v>3</v>
      </c>
      <c r="I9" s="76">
        <f>SUM(J9:AC9)</f>
        <v>46</v>
      </c>
      <c r="J9" s="73">
        <v>19</v>
      </c>
      <c r="K9" s="41"/>
      <c r="L9" s="41"/>
      <c r="M9" s="41"/>
      <c r="N9" s="41">
        <v>12</v>
      </c>
      <c r="O9" s="41">
        <v>15</v>
      </c>
      <c r="P9" s="41"/>
      <c r="Q9" s="41"/>
      <c r="R9" s="5"/>
      <c r="S9" s="41"/>
      <c r="T9" s="41"/>
      <c r="U9" s="41"/>
      <c r="V9" s="73"/>
      <c r="W9" s="41"/>
      <c r="X9" s="78"/>
      <c r="Y9" s="266"/>
      <c r="Z9" s="266"/>
      <c r="AA9" s="266"/>
      <c r="AB9" s="266"/>
      <c r="AC9" s="266"/>
      <c r="AD9" s="268"/>
      <c r="AE9" s="322">
        <v>2.1956018518518517E-2</v>
      </c>
      <c r="AF9" s="322"/>
      <c r="AG9" s="322"/>
      <c r="AH9" s="322"/>
      <c r="AI9" s="322">
        <v>2.1064814814814814E-2</v>
      </c>
      <c r="AJ9" s="322">
        <v>2.0428240740740743E-2</v>
      </c>
      <c r="AK9" s="322"/>
      <c r="AL9" s="322"/>
      <c r="AM9" s="322"/>
      <c r="AN9" s="60"/>
      <c r="AO9" s="322"/>
      <c r="AP9" s="322"/>
      <c r="AQ9" s="58"/>
      <c r="AR9" s="322"/>
      <c r="AS9" s="58"/>
      <c r="AT9" s="322"/>
      <c r="AU9" s="322"/>
      <c r="AV9" s="58"/>
      <c r="AW9" s="58"/>
      <c r="AX9" s="61"/>
    </row>
    <row r="10" spans="1:67" ht="12.95" customHeight="1" x14ac:dyDescent="0.25">
      <c r="A10" s="355"/>
      <c r="B10" s="56">
        <v>9</v>
      </c>
      <c r="C10" s="32" t="s">
        <v>85</v>
      </c>
      <c r="D10" s="53">
        <v>1989</v>
      </c>
      <c r="E10" s="107" t="s">
        <v>327</v>
      </c>
      <c r="F10" s="323">
        <f>MIN(AE10:AE10:AX10)</f>
        <v>2.1516203703703704E-2</v>
      </c>
      <c r="G10" s="87">
        <f>IF(COUNTIF(J10:AC10,"&gt;=0")&lt;15,SUM(J10:AC10),SUM(LARGE(J10:AC10,1),LARGE(J10:AC10,2),LARGE(J10:AC10,3),LARGE(J10:AC10,4),LARGE(J10:AC10,5),LARGE(J10:AC10,6),LARGE(J10:AC10,7),LARGE(J10:AC10,8),LARGE(J10:AC10,9),LARGE(J10:AC10,10),LARGE(J10:AC10,11),LARGE(J10:AC10,12),LARGE(J10:AC10,13),LARGE(J10:AC10,14)))</f>
        <v>39</v>
      </c>
      <c r="H10" s="72">
        <f>SUM(COUNTIF(J10:AC10,"&gt;-1"))</f>
        <v>3</v>
      </c>
      <c r="I10" s="76">
        <f>SUM(J10:AC10)</f>
        <v>39</v>
      </c>
      <c r="J10" s="73">
        <v>21</v>
      </c>
      <c r="K10" s="41">
        <v>5</v>
      </c>
      <c r="L10" s="41">
        <v>13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6"/>
      <c r="Z10" s="266"/>
      <c r="AA10" s="266"/>
      <c r="AB10" s="266"/>
      <c r="AC10" s="266"/>
      <c r="AD10" s="268"/>
      <c r="AE10" s="322">
        <v>2.1516203703703704E-2</v>
      </c>
      <c r="AF10" s="322">
        <v>2.9583333333333336E-2</v>
      </c>
      <c r="AG10" s="322">
        <v>2.2731481481481481E-2</v>
      </c>
      <c r="AH10" s="322"/>
      <c r="AI10" s="322"/>
      <c r="AJ10" s="322"/>
      <c r="AK10" s="322"/>
      <c r="AL10" s="322"/>
      <c r="AM10" s="322"/>
      <c r="AN10" s="60"/>
      <c r="AO10" s="322"/>
      <c r="AP10" s="322"/>
      <c r="AQ10" s="58"/>
      <c r="AR10" s="322"/>
      <c r="AS10" s="58"/>
      <c r="AT10" s="322"/>
      <c r="AU10" s="322"/>
      <c r="AV10" s="58"/>
      <c r="AW10" s="58"/>
      <c r="AX10" s="61"/>
    </row>
    <row r="11" spans="1:67" ht="12.95" customHeight="1" x14ac:dyDescent="0.25">
      <c r="A11" s="355"/>
      <c r="B11" s="56">
        <v>10</v>
      </c>
      <c r="C11" s="31" t="s">
        <v>268</v>
      </c>
      <c r="D11" s="55">
        <v>1980</v>
      </c>
      <c r="E11" s="108" t="s">
        <v>354</v>
      </c>
      <c r="F11" s="323">
        <f>MIN(AE11:AE11:AX11)</f>
        <v>2.1493055555555557E-2</v>
      </c>
      <c r="G11" s="87">
        <f>IF(COUNTIF(J11:AC11,"&gt;=0")&lt;15,SUM(J11:AC11),SUM(LARGE(J11:AC11,1),LARGE(J11:AC11,2),LARGE(J11:AC11,3),LARGE(J11:AC11,4),LARGE(J11:AC11,5),LARGE(J11:AC11,6),LARGE(J11:AC11,7),LARGE(J11:AC11,8),LARGE(J11:AC11,9),LARGE(J11:AC11,10),LARGE(J11:AC11,11),LARGE(J11:AC11,12),LARGE(J11:AC11,13),LARGE(J11:AC11,14)))</f>
        <v>36</v>
      </c>
      <c r="H11" s="72">
        <f>SUM(COUNTIF(J11:AC11,"&gt;-1"))</f>
        <v>2</v>
      </c>
      <c r="I11" s="76">
        <f>SUM(J11:AC11)</f>
        <v>36</v>
      </c>
      <c r="J11" s="73"/>
      <c r="K11" s="41">
        <v>18</v>
      </c>
      <c r="L11" s="41">
        <v>18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6"/>
      <c r="Z11" s="266"/>
      <c r="AA11" s="266"/>
      <c r="AB11" s="266"/>
      <c r="AC11" s="266"/>
      <c r="AD11" s="268"/>
      <c r="AE11" s="80"/>
      <c r="AF11" s="322">
        <v>2.1921296296296296E-2</v>
      </c>
      <c r="AG11" s="322">
        <v>2.1493055555555557E-2</v>
      </c>
      <c r="AH11" s="322"/>
      <c r="AI11" s="322"/>
      <c r="AJ11" s="322"/>
      <c r="AK11" s="322"/>
      <c r="AL11" s="322"/>
      <c r="AM11" s="322"/>
      <c r="AN11" s="60"/>
      <c r="AO11" s="322"/>
      <c r="AP11" s="322"/>
      <c r="AQ11" s="58"/>
      <c r="AR11" s="322"/>
      <c r="AS11" s="58"/>
      <c r="AT11" s="322"/>
      <c r="AU11" s="322"/>
      <c r="AV11" s="58"/>
      <c r="AW11" s="58"/>
      <c r="AX11" s="61"/>
    </row>
    <row r="12" spans="1:67" ht="12.95" customHeight="1" x14ac:dyDescent="0.25">
      <c r="A12" s="355"/>
      <c r="B12" s="56">
        <v>11</v>
      </c>
      <c r="C12" s="31" t="s">
        <v>101</v>
      </c>
      <c r="D12" s="55">
        <v>1992</v>
      </c>
      <c r="E12" s="110" t="s">
        <v>334</v>
      </c>
      <c r="F12" s="323">
        <f>MIN(AE12:AE12:AX12)</f>
        <v>2.1851851851851848E-2</v>
      </c>
      <c r="G12" s="87">
        <f>IF(COUNTIF(J12:AC12,"&gt;=0")&lt;15,SUM(J12:AC12),SUM(LARGE(J12:AC12,1),LARGE(J12:AC12,2),LARGE(J12:AC12,3),LARGE(J12:AC12,4),LARGE(J12:AC12,5),LARGE(J12:AC12,6),LARGE(J12:AC12,7),LARGE(J12:AC12,8),LARGE(J12:AC12,9),LARGE(J12:AC12,10),LARGE(J12:AC12,11),LARGE(J12:AC12,12),LARGE(J12:AC12,13),LARGE(J12:AC12,14)))</f>
        <v>35</v>
      </c>
      <c r="H12" s="72">
        <f>SUM(COUNTIF(J12:AC12,"&gt;-1"))</f>
        <v>6</v>
      </c>
      <c r="I12" s="76">
        <f>SUM(J12:AC12)</f>
        <v>35</v>
      </c>
      <c r="J12" s="73"/>
      <c r="K12" s="41"/>
      <c r="L12" s="41"/>
      <c r="M12" s="41"/>
      <c r="N12" s="41"/>
      <c r="O12" s="41"/>
      <c r="P12" s="41">
        <v>6</v>
      </c>
      <c r="Q12" s="41">
        <v>9</v>
      </c>
      <c r="R12" s="41">
        <v>4</v>
      </c>
      <c r="S12" s="41">
        <v>6</v>
      </c>
      <c r="T12" s="41">
        <v>4</v>
      </c>
      <c r="U12" s="41"/>
      <c r="V12" s="41"/>
      <c r="W12" s="41">
        <v>6</v>
      </c>
      <c r="X12" s="78"/>
      <c r="Y12" s="266"/>
      <c r="Z12" s="266"/>
      <c r="AA12" s="266"/>
      <c r="AB12" s="266"/>
      <c r="AC12" s="266"/>
      <c r="AD12" s="268"/>
      <c r="AE12" s="80"/>
      <c r="AF12" s="322"/>
      <c r="AG12" s="344"/>
      <c r="AH12" s="284"/>
      <c r="AI12" s="81"/>
      <c r="AJ12" s="322"/>
      <c r="AK12" s="322">
        <v>2.462962962962963E-2</v>
      </c>
      <c r="AL12" s="322">
        <v>2.4513888888888887E-2</v>
      </c>
      <c r="AM12" s="322">
        <v>2.614583333333333E-2</v>
      </c>
      <c r="AN12" s="322">
        <v>2.3645833333333335E-2</v>
      </c>
      <c r="AO12" s="322">
        <v>2.3645833333333335E-2</v>
      </c>
      <c r="AP12" s="322"/>
      <c r="AQ12" s="60"/>
      <c r="AR12" s="322">
        <v>2.1851851851851848E-2</v>
      </c>
      <c r="AS12" s="58"/>
      <c r="AT12" s="322"/>
      <c r="AU12" s="322"/>
      <c r="AV12" s="58"/>
      <c r="AW12" s="58"/>
      <c r="AX12" s="61"/>
    </row>
    <row r="13" spans="1:67" ht="12.95" customHeight="1" x14ac:dyDescent="0.25">
      <c r="A13" s="355"/>
      <c r="B13" s="56">
        <v>12</v>
      </c>
      <c r="C13" s="31" t="s">
        <v>125</v>
      </c>
      <c r="D13" s="55">
        <v>1975</v>
      </c>
      <c r="E13" s="108" t="s">
        <v>331</v>
      </c>
      <c r="F13" s="323">
        <f>MIN(AE13:AE13:AX13)</f>
        <v>2.478009259259259E-2</v>
      </c>
      <c r="G13" s="87">
        <f>IF(COUNTIF(J13:AC13,"&gt;=0")&lt;15,SUM(J13:AC13),SUM(LARGE(J13:AC13,1),LARGE(J13:AC13,2),LARGE(J13:AC13,3),LARGE(J13:AC13,4),LARGE(J13:AC13,5),LARGE(J13:AC13,6),LARGE(J13:AC13,7),LARGE(J13:AC13,8),LARGE(J13:AC13,9),LARGE(J13:AC13,10),LARGE(J13:AC13,11),LARGE(J13:AC13,12),LARGE(J13:AC13,13),LARGE(J13:AC13,14)))</f>
        <v>15</v>
      </c>
      <c r="H13" s="72">
        <f>SUM(COUNTIF(J13:AC13,"&gt;-1"))</f>
        <v>2</v>
      </c>
      <c r="I13" s="76">
        <f>SUM(J13:AC13)</f>
        <v>15</v>
      </c>
      <c r="J13" s="73"/>
      <c r="K13" s="41">
        <v>13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2</v>
      </c>
      <c r="X13" s="78"/>
      <c r="Y13" s="266"/>
      <c r="Z13" s="266"/>
      <c r="AA13" s="266"/>
      <c r="AB13" s="266"/>
      <c r="AC13" s="266"/>
      <c r="AD13" s="268"/>
      <c r="AE13" s="80"/>
      <c r="AF13" s="322">
        <v>2.478009259259259E-2</v>
      </c>
      <c r="AG13" s="336"/>
      <c r="AH13" s="322"/>
      <c r="AI13" s="322"/>
      <c r="AJ13" s="322"/>
      <c r="AK13" s="322"/>
      <c r="AL13" s="322"/>
      <c r="AM13" s="322"/>
      <c r="AN13" s="60"/>
      <c r="AO13" s="322"/>
      <c r="AP13" s="322"/>
      <c r="AQ13" s="60"/>
      <c r="AR13" s="322">
        <v>2.7071759259259257E-2</v>
      </c>
      <c r="AS13" s="58"/>
      <c r="AT13" s="322"/>
      <c r="AU13" s="322"/>
      <c r="AV13" s="58"/>
      <c r="AW13" s="58"/>
      <c r="AX13" s="61"/>
    </row>
    <row r="14" spans="1:67" ht="12.95" customHeight="1" x14ac:dyDescent="0.25">
      <c r="A14" s="355"/>
      <c r="B14" s="56">
        <v>13</v>
      </c>
      <c r="C14" s="31" t="s">
        <v>72</v>
      </c>
      <c r="D14" s="55">
        <v>1977</v>
      </c>
      <c r="E14" s="110" t="s">
        <v>322</v>
      </c>
      <c r="F14" s="323">
        <f>MIN(AE14:AE14:AX14)</f>
        <v>2.2337962962962962E-2</v>
      </c>
      <c r="G14" s="87">
        <f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12</v>
      </c>
      <c r="H14" s="72">
        <f>SUM(COUNTIF(J14:AC14,"&gt;-1"))</f>
        <v>1</v>
      </c>
      <c r="I14" s="76">
        <f>SUM(J14:AC14)</f>
        <v>12</v>
      </c>
      <c r="J14" s="73"/>
      <c r="K14" s="41"/>
      <c r="L14" s="41"/>
      <c r="M14" s="41"/>
      <c r="N14" s="41"/>
      <c r="O14" s="41">
        <v>12</v>
      </c>
      <c r="P14" s="41"/>
      <c r="Q14" s="41"/>
      <c r="R14" s="41"/>
      <c r="S14" s="41"/>
      <c r="T14" s="41"/>
      <c r="U14" s="41"/>
      <c r="V14" s="41"/>
      <c r="W14" s="41"/>
      <c r="X14" s="78"/>
      <c r="Y14" s="266"/>
      <c r="Z14" s="266"/>
      <c r="AA14" s="266"/>
      <c r="AB14" s="266"/>
      <c r="AC14" s="266"/>
      <c r="AD14" s="268"/>
      <c r="AE14" s="80"/>
      <c r="AF14" s="322"/>
      <c r="AG14" s="60"/>
      <c r="AH14" s="322"/>
      <c r="AI14" s="58"/>
      <c r="AJ14" s="322">
        <v>2.2337962962962962E-2</v>
      </c>
      <c r="AK14" s="322"/>
      <c r="AL14" s="322"/>
      <c r="AM14" s="322"/>
      <c r="AN14" s="60"/>
      <c r="AO14" s="322"/>
      <c r="AP14" s="322"/>
      <c r="AQ14" s="58"/>
      <c r="AR14" s="322"/>
      <c r="AS14" s="58"/>
      <c r="AT14" s="322"/>
      <c r="AU14" s="322"/>
      <c r="AV14" s="58"/>
      <c r="AW14" s="58"/>
      <c r="AX14" s="61"/>
    </row>
    <row r="15" spans="1:67" ht="12.95" customHeight="1" x14ac:dyDescent="0.25">
      <c r="A15" s="355"/>
      <c r="B15" s="56">
        <v>14</v>
      </c>
      <c r="C15" s="31" t="s">
        <v>308</v>
      </c>
      <c r="D15" s="55">
        <v>1981</v>
      </c>
      <c r="E15" s="110" t="s">
        <v>363</v>
      </c>
      <c r="F15" s="323">
        <f>MIN(AE15:AE15:AX15)</f>
        <v>2.3877314814814813E-2</v>
      </c>
      <c r="G15" s="87">
        <f>IF(COUNTIF(J15:AC15,"&gt;=0")&lt;15,SUM(J15:AC15),SUM(LARGE(J15:AC15,1),LARGE(J15:AC15,2),LARGE(J15:AC15,3),LARGE(J15:AC15,4),LARGE(J15:AC15,5),LARGE(J15:AC15,6),LARGE(J15:AC15,7),LARGE(J15:AC15,8),LARGE(J15:AC15,9),LARGE(J15:AC15,10),LARGE(J15:AC15,11),LARGE(J15:AC15,12),LARGE(J15:AC15,13),LARGE(J15:AC15,14)))</f>
        <v>7</v>
      </c>
      <c r="H15" s="72">
        <f>SUM(COUNTIF(J15:AC15,"&gt;-1"))</f>
        <v>1</v>
      </c>
      <c r="I15" s="76">
        <f>SUM(J15:AC15)</f>
        <v>7</v>
      </c>
      <c r="J15" s="73"/>
      <c r="K15" s="41"/>
      <c r="L15" s="41"/>
      <c r="M15" s="41">
        <v>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6"/>
      <c r="Z15" s="266"/>
      <c r="AA15" s="266"/>
      <c r="AB15" s="266"/>
      <c r="AC15" s="266"/>
      <c r="AD15" s="268"/>
      <c r="AE15" s="80"/>
      <c r="AF15" s="322"/>
      <c r="AG15" s="60"/>
      <c r="AH15" s="336">
        <v>2.3877314814814813E-2</v>
      </c>
      <c r="AI15" s="336"/>
      <c r="AJ15" s="322"/>
      <c r="AK15" s="322"/>
      <c r="AL15" s="322"/>
      <c r="AM15" s="322"/>
      <c r="AN15" s="60"/>
      <c r="AO15" s="322"/>
      <c r="AP15" s="322"/>
      <c r="AQ15" s="60"/>
      <c r="AR15" s="322"/>
      <c r="AS15" s="58"/>
      <c r="AT15" s="322"/>
      <c r="AU15" s="322"/>
      <c r="AV15" s="58"/>
      <c r="AW15" s="58"/>
      <c r="AX15" s="61"/>
    </row>
    <row r="16" spans="1:67" ht="12.95" customHeight="1" x14ac:dyDescent="0.25">
      <c r="A16" s="355"/>
      <c r="B16" s="56">
        <v>15</v>
      </c>
      <c r="C16" s="32" t="s">
        <v>513</v>
      </c>
      <c r="D16" s="53">
        <v>1989</v>
      </c>
      <c r="E16" s="107" t="s">
        <v>323</v>
      </c>
      <c r="F16" s="323">
        <f>MIN(AE16:AE16:AX16)</f>
        <v>2.2615740740740742E-2</v>
      </c>
      <c r="G16" s="87">
        <f>IF(COUNTIF(J16:AC16,"&gt;=0")&lt;15,SUM(J16:AC16),SUM(LARGE(J16:AC16,1),LARGE(J16:AC16,2),LARGE(J16:AC16,3),LARGE(J16:AC16,4),LARGE(J16:AC16,5),LARGE(J16:AC16,6),LARGE(J16:AC16,7),LARGE(J16:AC16,8),LARGE(J16:AC16,9),LARGE(J16:AC16,10),LARGE(J16:AC16,11),LARGE(J16:AC16,12),LARGE(J16:AC16,13),LARGE(J16:AC16,14)))</f>
        <v>7</v>
      </c>
      <c r="H16" s="72">
        <f>SUM(COUNTIF(J16:AC16,"&gt;-1"))</f>
        <v>1</v>
      </c>
      <c r="I16" s="76">
        <f>SUM(J16:AC16)</f>
        <v>7</v>
      </c>
      <c r="J16" s="73"/>
      <c r="K16" s="41"/>
      <c r="L16" s="41"/>
      <c r="M16" s="41"/>
      <c r="N16" s="41"/>
      <c r="O16" s="41"/>
      <c r="P16" s="41"/>
      <c r="Q16" s="41"/>
      <c r="R16" s="41">
        <v>7</v>
      </c>
      <c r="S16" s="41"/>
      <c r="T16" s="41"/>
      <c r="U16" s="41"/>
      <c r="V16" s="41"/>
      <c r="W16" s="41"/>
      <c r="X16" s="78"/>
      <c r="Y16" s="266"/>
      <c r="Z16" s="266"/>
      <c r="AA16" s="266"/>
      <c r="AB16" s="266"/>
      <c r="AC16" s="266"/>
      <c r="AD16" s="268"/>
      <c r="AE16" s="80"/>
      <c r="AF16" s="322"/>
      <c r="AG16" s="60"/>
      <c r="AH16" s="60"/>
      <c r="AI16" s="60"/>
      <c r="AJ16" s="322"/>
      <c r="AK16" s="322"/>
      <c r="AL16" s="322"/>
      <c r="AM16" s="322">
        <v>2.2615740740740742E-2</v>
      </c>
      <c r="AN16" s="60"/>
      <c r="AO16" s="322"/>
      <c r="AP16" s="322"/>
      <c r="AQ16" s="60"/>
      <c r="AR16" s="322"/>
      <c r="AS16" s="58"/>
      <c r="AT16" s="60"/>
      <c r="AU16" s="322"/>
      <c r="AV16" s="58"/>
      <c r="AW16" s="58"/>
      <c r="AX16" s="61"/>
    </row>
    <row r="17" spans="1:50" ht="12.95" customHeight="1" x14ac:dyDescent="0.25">
      <c r="A17" s="355"/>
      <c r="B17" s="56">
        <v>16</v>
      </c>
      <c r="C17" s="31"/>
      <c r="D17" s="55"/>
      <c r="E17" s="110"/>
      <c r="F17" s="323">
        <f>MIN(AE17:AE17:AX17)</f>
        <v>0</v>
      </c>
      <c r="G17" s="87">
        <f t="shared" ref="G17:G23" si="0">IF(COUNTIF(J17:AC17,"&gt;=0")&lt;15,SUM(J17:AC17),SUM(LARGE(J17:AC17,1),LARGE(J17:AC17,2),LARGE(J17:AC17,3),LARGE(J17:AC17,4),LARGE(J17:AC17,5),LARGE(J17:AC17,6),LARGE(J17:AC17,7),LARGE(J17:AC17,8),LARGE(J17:AC17,9),LARGE(J17:AC17,10),LARGE(J17:AC17,11),LARGE(J17:AC17,12),LARGE(J17:AC17,13),LARGE(J17:AC17,14)))</f>
        <v>0</v>
      </c>
      <c r="H17" s="72">
        <f t="shared" ref="H17:H23" si="1">SUM(COUNTIF(J17:AC17,"&gt;-1"))</f>
        <v>0</v>
      </c>
      <c r="I17" s="76">
        <f t="shared" ref="I17:I23" si="2">SUM(J17:AC17)</f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6"/>
      <c r="Z17" s="266"/>
      <c r="AA17" s="266"/>
      <c r="AB17" s="266"/>
      <c r="AC17" s="266"/>
      <c r="AD17" s="268"/>
      <c r="AE17" s="80"/>
      <c r="AF17" s="322"/>
      <c r="AG17" s="60"/>
      <c r="AH17" s="58"/>
      <c r="AI17" s="59"/>
      <c r="AJ17" s="322"/>
      <c r="AK17" s="322"/>
      <c r="AL17" s="322"/>
      <c r="AM17" s="60"/>
      <c r="AN17" s="60"/>
      <c r="AO17" s="60"/>
      <c r="AP17" s="60"/>
      <c r="AQ17" s="60"/>
      <c r="AR17" s="322"/>
      <c r="AS17" s="58"/>
      <c r="AT17" s="60"/>
      <c r="AU17" s="58"/>
      <c r="AV17" s="58"/>
      <c r="AW17" s="58"/>
      <c r="AX17" s="61"/>
    </row>
    <row r="18" spans="1:50" ht="12.95" customHeight="1" x14ac:dyDescent="0.25">
      <c r="A18" s="355"/>
      <c r="B18" s="56">
        <v>17</v>
      </c>
      <c r="C18" s="31"/>
      <c r="D18" s="55"/>
      <c r="E18" s="108"/>
      <c r="F18" s="323">
        <f>MIN(AE18:AE18:AX18)</f>
        <v>0</v>
      </c>
      <c r="G18" s="87">
        <f t="shared" si="0"/>
        <v>0</v>
      </c>
      <c r="H18" s="72">
        <f t="shared" si="1"/>
        <v>0</v>
      </c>
      <c r="I18" s="76">
        <f t="shared" si="2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6"/>
      <c r="Z18" s="266"/>
      <c r="AA18" s="266"/>
      <c r="AB18" s="266"/>
      <c r="AC18" s="266"/>
      <c r="AD18" s="268"/>
      <c r="AE18" s="80"/>
      <c r="AF18" s="322"/>
      <c r="AG18" s="66"/>
      <c r="AH18" s="60"/>
      <c r="AI18" s="60"/>
      <c r="AJ18" s="322"/>
      <c r="AK18" s="322"/>
      <c r="AL18" s="322"/>
      <c r="AM18" s="60"/>
      <c r="AN18" s="60"/>
      <c r="AO18" s="60"/>
      <c r="AP18" s="60"/>
      <c r="AQ18" s="60"/>
      <c r="AR18" s="322"/>
      <c r="AS18" s="58"/>
      <c r="AT18" s="60"/>
      <c r="AU18" s="58"/>
      <c r="AV18" s="58"/>
      <c r="AW18" s="58"/>
      <c r="AX18" s="61"/>
    </row>
    <row r="19" spans="1:50" ht="12.95" customHeight="1" x14ac:dyDescent="0.25">
      <c r="A19" s="355"/>
      <c r="B19" s="56">
        <v>18</v>
      </c>
      <c r="C19" s="31"/>
      <c r="D19" s="55"/>
      <c r="E19" s="110"/>
      <c r="F19" s="323">
        <f>MIN(AE19:AE19:AX19)</f>
        <v>0</v>
      </c>
      <c r="G19" s="87">
        <f t="shared" si="0"/>
        <v>0</v>
      </c>
      <c r="H19" s="72">
        <f t="shared" si="1"/>
        <v>0</v>
      </c>
      <c r="I19" s="76">
        <f t="shared" si="2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6"/>
      <c r="Z19" s="266"/>
      <c r="AA19" s="266"/>
      <c r="AB19" s="266"/>
      <c r="AC19" s="266"/>
      <c r="AD19" s="268"/>
      <c r="AE19" s="80"/>
      <c r="AF19" s="322"/>
      <c r="AG19" s="60"/>
      <c r="AH19" s="58"/>
      <c r="AI19" s="59"/>
      <c r="AJ19" s="60"/>
      <c r="AK19" s="322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55"/>
      <c r="B20" s="56">
        <v>19</v>
      </c>
      <c r="C20" s="32"/>
      <c r="D20" s="53"/>
      <c r="E20" s="107"/>
      <c r="F20" s="323">
        <f>MIN(AE20:AE20:AX20)</f>
        <v>0</v>
      </c>
      <c r="G20" s="87">
        <f t="shared" si="0"/>
        <v>0</v>
      </c>
      <c r="H20" s="72">
        <f t="shared" si="1"/>
        <v>0</v>
      </c>
      <c r="I20" s="76">
        <f t="shared" si="2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6"/>
      <c r="Z20" s="266"/>
      <c r="AA20" s="266"/>
      <c r="AB20" s="266"/>
      <c r="AC20" s="266"/>
      <c r="AD20" s="268"/>
      <c r="AE20" s="80"/>
      <c r="AF20" s="322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55"/>
      <c r="B21" s="56">
        <v>20</v>
      </c>
      <c r="C21" s="32"/>
      <c r="D21" s="53"/>
      <c r="E21" s="107"/>
      <c r="F21" s="323">
        <f>MIN(AE21:AE21:AX21)</f>
        <v>0</v>
      </c>
      <c r="G21" s="87">
        <f t="shared" si="0"/>
        <v>0</v>
      </c>
      <c r="H21" s="72">
        <f t="shared" si="1"/>
        <v>0</v>
      </c>
      <c r="I21" s="76">
        <f t="shared" si="2"/>
        <v>0</v>
      </c>
      <c r="J21" s="73"/>
      <c r="K21" s="41"/>
      <c r="L21" s="41"/>
      <c r="M21" s="41"/>
      <c r="N21" s="59"/>
      <c r="O21" s="280"/>
      <c r="P21" s="41"/>
      <c r="Q21" s="41"/>
      <c r="R21" s="41"/>
      <c r="S21" s="41"/>
      <c r="T21" s="41"/>
      <c r="U21" s="41"/>
      <c r="V21" s="41"/>
      <c r="W21" s="41"/>
      <c r="X21" s="41"/>
      <c r="Y21" s="266"/>
      <c r="Z21" s="266"/>
      <c r="AA21" s="266"/>
      <c r="AB21" s="266"/>
      <c r="AC21" s="266"/>
      <c r="AD21" s="268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55"/>
      <c r="B22" s="56">
        <v>21</v>
      </c>
      <c r="C22" s="32"/>
      <c r="D22" s="53"/>
      <c r="E22" s="107"/>
      <c r="F22" s="323">
        <f>MIN(AE22:AE22:AX22)</f>
        <v>0</v>
      </c>
      <c r="G22" s="87">
        <f t="shared" si="0"/>
        <v>0</v>
      </c>
      <c r="H22" s="72">
        <f t="shared" si="1"/>
        <v>0</v>
      </c>
      <c r="I22" s="76">
        <f t="shared" si="2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6"/>
      <c r="Z22" s="266"/>
      <c r="AA22" s="266"/>
      <c r="AB22" s="266"/>
      <c r="AC22" s="266"/>
      <c r="AD22" s="268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55"/>
      <c r="B23" s="56">
        <v>22</v>
      </c>
      <c r="C23" s="31"/>
      <c r="D23" s="55"/>
      <c r="E23" s="108"/>
      <c r="F23" s="323">
        <f>MIN(AE23:AE23:AX23)</f>
        <v>0</v>
      </c>
      <c r="G23" s="87">
        <f t="shared" si="0"/>
        <v>0</v>
      </c>
      <c r="H23" s="72">
        <f t="shared" si="1"/>
        <v>0</v>
      </c>
      <c r="I23" s="76">
        <f t="shared" si="2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6"/>
      <c r="Z23" s="266"/>
      <c r="AA23" s="266"/>
      <c r="AB23" s="266"/>
      <c r="AC23" s="266"/>
      <c r="AD23" s="268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6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67</v>
      </c>
      <c r="J24" s="74">
        <f t="shared" ref="J24:AC24" si="3">COUNTIF(J2:J23,"&gt;-1")</f>
        <v>6</v>
      </c>
      <c r="K24" s="63">
        <f t="shared" si="3"/>
        <v>8</v>
      </c>
      <c r="L24" s="63">
        <f t="shared" si="3"/>
        <v>6</v>
      </c>
      <c r="M24" s="63">
        <f t="shared" si="3"/>
        <v>6</v>
      </c>
      <c r="N24" s="63">
        <f t="shared" si="3"/>
        <v>3</v>
      </c>
      <c r="O24" s="63">
        <f>COUNTIF(O2:O23,"&gt;-1")</f>
        <v>5</v>
      </c>
      <c r="P24" s="63">
        <f t="shared" si="3"/>
        <v>5</v>
      </c>
      <c r="Q24" s="63">
        <f t="shared" si="3"/>
        <v>8</v>
      </c>
      <c r="R24" s="63">
        <f t="shared" si="3"/>
        <v>7</v>
      </c>
      <c r="S24" s="63">
        <f t="shared" si="3"/>
        <v>1</v>
      </c>
      <c r="T24" s="63">
        <f t="shared" si="3"/>
        <v>3</v>
      </c>
      <c r="U24" s="63">
        <f t="shared" si="3"/>
        <v>3</v>
      </c>
      <c r="V24" s="63">
        <f t="shared" si="3"/>
        <v>1</v>
      </c>
      <c r="W24" s="63">
        <f t="shared" si="3"/>
        <v>5</v>
      </c>
      <c r="X24" s="63">
        <f t="shared" si="3"/>
        <v>0</v>
      </c>
      <c r="Y24" s="63">
        <f t="shared" si="3"/>
        <v>2</v>
      </c>
      <c r="Z24" s="63">
        <f t="shared" si="3"/>
        <v>2</v>
      </c>
      <c r="AA24" s="63">
        <f t="shared" si="3"/>
        <v>0</v>
      </c>
      <c r="AB24" s="63">
        <f t="shared" si="3"/>
        <v>0</v>
      </c>
      <c r="AC24" s="63">
        <f t="shared" si="3"/>
        <v>0</v>
      </c>
      <c r="AD24" s="269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1" t="s">
        <v>32</v>
      </c>
      <c r="B25" s="202" t="s">
        <v>441</v>
      </c>
      <c r="C25" s="203" t="s">
        <v>464</v>
      </c>
      <c r="D25" s="203" t="s">
        <v>0</v>
      </c>
      <c r="E25" s="204" t="s">
        <v>469</v>
      </c>
      <c r="F25" s="205" t="s">
        <v>62</v>
      </c>
      <c r="G25" s="206" t="s">
        <v>456</v>
      </c>
      <c r="H25" s="207" t="s">
        <v>2</v>
      </c>
      <c r="I25" s="208" t="s">
        <v>3</v>
      </c>
      <c r="J25" s="209" t="s">
        <v>4</v>
      </c>
      <c r="K25" s="203" t="s">
        <v>5</v>
      </c>
      <c r="L25" s="203" t="s">
        <v>6</v>
      </c>
      <c r="M25" s="203" t="s">
        <v>7</v>
      </c>
      <c r="N25" s="203" t="s">
        <v>8</v>
      </c>
      <c r="O25" s="203" t="s">
        <v>9</v>
      </c>
      <c r="P25" s="203" t="s">
        <v>10</v>
      </c>
      <c r="Q25" s="203" t="s">
        <v>11</v>
      </c>
      <c r="R25" s="203" t="s">
        <v>12</v>
      </c>
      <c r="S25" s="203" t="s">
        <v>13</v>
      </c>
      <c r="T25" s="203" t="s">
        <v>14</v>
      </c>
      <c r="U25" s="203" t="s">
        <v>15</v>
      </c>
      <c r="V25" s="203" t="s">
        <v>16</v>
      </c>
      <c r="W25" s="203" t="s">
        <v>17</v>
      </c>
      <c r="X25" s="204" t="s">
        <v>18</v>
      </c>
      <c r="Y25" s="265" t="s">
        <v>451</v>
      </c>
      <c r="Z25" s="265" t="s">
        <v>452</v>
      </c>
      <c r="AA25" s="265" t="s">
        <v>453</v>
      </c>
      <c r="AB25" s="265" t="s">
        <v>454</v>
      </c>
      <c r="AC25" s="265" t="s">
        <v>455</v>
      </c>
      <c r="AD25" s="267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54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3">
        <f>MIN(AE26:AE26:AX26)</f>
        <v>2.0335648148148148E-2</v>
      </c>
      <c r="G26" s="87">
        <f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186</v>
      </c>
      <c r="H26" s="72">
        <f>SUM(COUNTIF(J26:AC26,"&gt;-1"))</f>
        <v>15</v>
      </c>
      <c r="I26" s="76">
        <f>SUM(J26:AC26)</f>
        <v>193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>
        <v>13</v>
      </c>
      <c r="P26" s="40">
        <v>13</v>
      </c>
      <c r="Q26" s="41">
        <v>18</v>
      </c>
      <c r="R26" s="40">
        <v>13</v>
      </c>
      <c r="S26" s="40">
        <v>10</v>
      </c>
      <c r="T26" s="40"/>
      <c r="U26" s="40">
        <v>8</v>
      </c>
      <c r="V26" s="41"/>
      <c r="W26" s="41">
        <v>7</v>
      </c>
      <c r="X26" s="40">
        <v>10</v>
      </c>
      <c r="Y26" s="287">
        <v>10</v>
      </c>
      <c r="Z26" s="287">
        <v>10</v>
      </c>
      <c r="AA26" s="287"/>
      <c r="AB26" s="287"/>
      <c r="AC26" s="287"/>
      <c r="AD26" s="270"/>
      <c r="AE26" s="324">
        <v>2.2731481481481481E-2</v>
      </c>
      <c r="AF26" s="322">
        <v>2.045138888888889E-2</v>
      </c>
      <c r="AG26" s="322">
        <v>2.0509259259259258E-2</v>
      </c>
      <c r="AH26" s="322">
        <v>2.0335648148148148E-2</v>
      </c>
      <c r="AI26" s="322">
        <v>2.0729166666666667E-2</v>
      </c>
      <c r="AJ26" s="322">
        <v>2.1319444444444443E-2</v>
      </c>
      <c r="AK26" s="322">
        <v>2.0891203703703703E-2</v>
      </c>
      <c r="AL26" s="322">
        <v>2.1435185185185186E-2</v>
      </c>
      <c r="AM26" s="322">
        <v>2.0520833333333332E-2</v>
      </c>
      <c r="AN26" s="322">
        <v>2.1446759259259259E-2</v>
      </c>
      <c r="AO26" s="322"/>
      <c r="AP26" s="322">
        <v>2.0694444444444446E-2</v>
      </c>
      <c r="AQ26" s="156"/>
      <c r="AR26" s="322">
        <v>2.1539351851851851E-2</v>
      </c>
      <c r="AS26" s="322">
        <v>2.1203703703703707E-2</v>
      </c>
      <c r="AT26" s="322">
        <v>2.1134259259259259E-2</v>
      </c>
      <c r="AU26" s="322">
        <v>2.1087962962962961E-2</v>
      </c>
      <c r="AV26" s="322"/>
      <c r="AW26" s="155"/>
      <c r="AX26" s="286"/>
    </row>
    <row r="27" spans="1:50" ht="12.95" customHeight="1" x14ac:dyDescent="0.25">
      <c r="A27" s="355"/>
      <c r="B27" s="56">
        <v>2</v>
      </c>
      <c r="C27" s="32" t="s">
        <v>89</v>
      </c>
      <c r="D27" s="53">
        <v>1970</v>
      </c>
      <c r="E27" s="111" t="s">
        <v>332</v>
      </c>
      <c r="F27" s="323">
        <f>MIN(AE27:AE27:AX27)</f>
        <v>2.101851851851852E-2</v>
      </c>
      <c r="G27" s="87">
        <f>IF(COUNTIF(J27:AC27,"&gt;=0")&lt;15,SUM(J27:AC27),SUM(LARGE(J27:AC27,1),LARGE(J27:AC27,2),LARGE(J27:AC27,3),LARGE(J27:AC27,4),LARGE(J27:AC27,5),LARGE(J27:AC27,6),LARGE(J27:AC27,7),LARGE(J27:AC27,8),LARGE(J27:AC27,9),LARGE(J27:AC27,10),LARGE(J27:AC27,11),LARGE(J27:AC27,12),LARGE(J27:AC27,13),LARGE(J27:AC27,14)))</f>
        <v>98</v>
      </c>
      <c r="H27" s="72">
        <f>SUM(COUNTIF(J27:AC27,"&gt;-1"))</f>
        <v>8</v>
      </c>
      <c r="I27" s="76">
        <f>SUM(J27:AC27)</f>
        <v>98</v>
      </c>
      <c r="J27" s="73">
        <v>18</v>
      </c>
      <c r="K27" s="175"/>
      <c r="L27" s="171"/>
      <c r="M27" s="41">
        <v>15</v>
      </c>
      <c r="N27" s="41">
        <v>11</v>
      </c>
      <c r="O27" s="41"/>
      <c r="P27" s="41">
        <v>11</v>
      </c>
      <c r="Q27" s="41">
        <v>16</v>
      </c>
      <c r="R27" s="41">
        <v>11</v>
      </c>
      <c r="S27" s="41"/>
      <c r="T27" s="41"/>
      <c r="U27" s="41"/>
      <c r="V27" s="41"/>
      <c r="W27" s="41"/>
      <c r="X27" s="41"/>
      <c r="Y27" s="266">
        <v>8</v>
      </c>
      <c r="Z27" s="266">
        <v>8</v>
      </c>
      <c r="AA27" s="266"/>
      <c r="AB27" s="266"/>
      <c r="AC27" s="266"/>
      <c r="AD27" s="268"/>
      <c r="AE27" s="322">
        <v>2.2187499999999999E-2</v>
      </c>
      <c r="AF27" s="322"/>
      <c r="AG27" s="322"/>
      <c r="AH27" s="322">
        <v>2.101851851851852E-2</v>
      </c>
      <c r="AI27" s="322">
        <v>2.1504629629629627E-2</v>
      </c>
      <c r="AJ27" s="322"/>
      <c r="AK27" s="322">
        <v>2.1539351851851851E-2</v>
      </c>
      <c r="AL27" s="322">
        <v>2.1840277777777778E-2</v>
      </c>
      <c r="AM27" s="322">
        <v>2.1400462962962965E-2</v>
      </c>
      <c r="AN27" s="322"/>
      <c r="AO27" s="322"/>
      <c r="AP27" s="322"/>
      <c r="AQ27" s="60"/>
      <c r="AR27" s="322"/>
      <c r="AS27" s="322"/>
      <c r="AT27" s="322">
        <v>2.2210648148148149E-2</v>
      </c>
      <c r="AU27" s="322">
        <v>2.1956018518518517E-2</v>
      </c>
      <c r="AV27" s="322"/>
      <c r="AW27" s="155"/>
      <c r="AX27" s="286"/>
    </row>
    <row r="28" spans="1:50" ht="12.95" customHeight="1" x14ac:dyDescent="0.25">
      <c r="A28" s="355"/>
      <c r="B28" s="56">
        <v>3</v>
      </c>
      <c r="C28" s="31" t="s">
        <v>127</v>
      </c>
      <c r="D28" s="55">
        <v>1967</v>
      </c>
      <c r="E28" s="108" t="s">
        <v>334</v>
      </c>
      <c r="F28" s="323">
        <f>MIN(AE28:AE28:AX28)</f>
        <v>2.4201388888888887E-2</v>
      </c>
      <c r="G28" s="87">
        <f>IF(COUNTIF(J28:AC28,"&gt;=0")&lt;15,SUM(J28:AC28),SUM(LARGE(J28:AC28,1),LARGE(J28:AC28,2),LARGE(J28:AC28,3),LARGE(J28:AC28,4),LARGE(J28:AC28,5),LARGE(J28:AC28,6),LARGE(J28:AC28,7),LARGE(J28:AC28,8),LARGE(J28:AC28,9),LARGE(J28:AC28,10),LARGE(J28:AC28,11),LARGE(J28:AC28,12),LARGE(J28:AC28,13),LARGE(J28:AC28,14)))</f>
        <v>90</v>
      </c>
      <c r="H28" s="72">
        <f>SUM(COUNTIF(J28:AC28,"&gt;-1"))</f>
        <v>14</v>
      </c>
      <c r="I28" s="76">
        <f>SUM(J28:AC28)</f>
        <v>90</v>
      </c>
      <c r="J28" s="73">
        <v>9</v>
      </c>
      <c r="K28" s="41">
        <v>10</v>
      </c>
      <c r="L28" s="41">
        <v>9</v>
      </c>
      <c r="M28" s="41">
        <v>6</v>
      </c>
      <c r="N28" s="41">
        <v>7</v>
      </c>
      <c r="O28" s="41">
        <v>7</v>
      </c>
      <c r="P28" s="41">
        <v>5</v>
      </c>
      <c r="Q28" s="41">
        <v>7</v>
      </c>
      <c r="R28" s="41">
        <v>5</v>
      </c>
      <c r="S28" s="41">
        <v>4</v>
      </c>
      <c r="T28" s="41">
        <v>3</v>
      </c>
      <c r="U28" s="41"/>
      <c r="V28" s="41"/>
      <c r="W28" s="41">
        <v>3</v>
      </c>
      <c r="X28" s="41">
        <v>9</v>
      </c>
      <c r="Y28" s="266"/>
      <c r="Z28" s="266">
        <v>6</v>
      </c>
      <c r="AA28" s="266"/>
      <c r="AB28" s="266"/>
      <c r="AC28" s="266"/>
      <c r="AD28" s="268"/>
      <c r="AE28" s="322">
        <v>2.5474537037037035E-2</v>
      </c>
      <c r="AF28" s="322">
        <v>2.5439814814814814E-2</v>
      </c>
      <c r="AG28" s="322">
        <v>2.4664351851851851E-2</v>
      </c>
      <c r="AH28" s="322">
        <v>2.4201388888888887E-2</v>
      </c>
      <c r="AI28" s="322">
        <v>2.4340277777777777E-2</v>
      </c>
      <c r="AJ28" s="322">
        <v>2.461805555555556E-2</v>
      </c>
      <c r="AK28" s="322">
        <v>2.4722222222222225E-2</v>
      </c>
      <c r="AL28" s="322">
        <v>2.5370370370370366E-2</v>
      </c>
      <c r="AM28" s="322">
        <v>2.5011574074074075E-2</v>
      </c>
      <c r="AN28" s="322">
        <v>2.5509259259259259E-2</v>
      </c>
      <c r="AO28" s="322">
        <v>2.5532407407407406E-2</v>
      </c>
      <c r="AP28" s="322"/>
      <c r="AQ28" s="60"/>
      <c r="AR28" s="322">
        <v>2.525462962962963E-2</v>
      </c>
      <c r="AS28" s="322">
        <v>2.4861111111111108E-2</v>
      </c>
      <c r="AT28" s="322"/>
      <c r="AU28" s="322">
        <v>2.6053240740740738E-2</v>
      </c>
      <c r="AV28" s="322"/>
      <c r="AW28" s="155"/>
      <c r="AX28" s="286"/>
    </row>
    <row r="29" spans="1:50" ht="12.95" customHeight="1" x14ac:dyDescent="0.25">
      <c r="A29" s="355"/>
      <c r="B29" s="56">
        <v>4</v>
      </c>
      <c r="C29" s="32" t="s">
        <v>126</v>
      </c>
      <c r="D29" s="53">
        <v>1965</v>
      </c>
      <c r="E29" s="106" t="s">
        <v>331</v>
      </c>
      <c r="F29" s="323">
        <f>MIN(AE29:AE29:AX29)</f>
        <v>2.255787037037037E-2</v>
      </c>
      <c r="G29" s="87">
        <f>IF(COUNTIF(J29:AC29,"&gt;=0")&lt;15,SUM(J29:AC29),SUM(LARGE(J29:AC29,1),LARGE(J29:AC29,2),LARGE(J29:AC29,3),LARGE(J29:AC29,4),LARGE(J29:AC29,5),LARGE(J29:AC29,6),LARGE(J29:AC29,7),LARGE(J29:AC29,8),LARGE(J29:AC29,9),LARGE(J29:AC29,10),LARGE(J29:AC29,11),LARGE(J29:AC29,12),LARGE(J29:AC29,13),LARGE(J29:AC29,14)))</f>
        <v>89</v>
      </c>
      <c r="H29" s="72">
        <f>SUM(COUNTIF(J29:AC29,"&gt;-1"))</f>
        <v>10</v>
      </c>
      <c r="I29" s="76">
        <f>SUM(J29:AC29)</f>
        <v>89</v>
      </c>
      <c r="J29" s="73">
        <v>11</v>
      </c>
      <c r="K29" s="41">
        <v>14</v>
      </c>
      <c r="L29" s="41">
        <v>10</v>
      </c>
      <c r="M29" s="41">
        <v>8</v>
      </c>
      <c r="N29" s="41">
        <v>8</v>
      </c>
      <c r="O29" s="41">
        <v>8</v>
      </c>
      <c r="P29" s="41">
        <v>7</v>
      </c>
      <c r="Q29" s="41">
        <v>10</v>
      </c>
      <c r="R29" s="41"/>
      <c r="S29" s="41">
        <v>8</v>
      </c>
      <c r="T29" s="41"/>
      <c r="U29" s="41">
        <v>5</v>
      </c>
      <c r="V29" s="41"/>
      <c r="W29" s="41"/>
      <c r="X29" s="41"/>
      <c r="Y29" s="266"/>
      <c r="Z29" s="266"/>
      <c r="AA29" s="266"/>
      <c r="AB29" s="266"/>
      <c r="AC29" s="266"/>
      <c r="AD29" s="268"/>
      <c r="AE29" s="322">
        <v>2.4386574074074074E-2</v>
      </c>
      <c r="AF29" s="322">
        <v>2.4016203703703706E-2</v>
      </c>
      <c r="AG29" s="322">
        <v>2.4293981481481482E-2</v>
      </c>
      <c r="AH29" s="322">
        <v>2.326388888888889E-2</v>
      </c>
      <c r="AI29" s="322">
        <v>2.255787037037037E-2</v>
      </c>
      <c r="AJ29" s="322">
        <v>2.4143518518518519E-2</v>
      </c>
      <c r="AK29" s="322">
        <v>2.3923611111111114E-2</v>
      </c>
      <c r="AL29" s="322">
        <v>2.4479166666666666E-2</v>
      </c>
      <c r="AM29" s="322"/>
      <c r="AN29" s="322">
        <v>2.314814814814815E-2</v>
      </c>
      <c r="AO29" s="322"/>
      <c r="AP29" s="322">
        <v>2.2881944444444444E-2</v>
      </c>
      <c r="AQ29" s="60"/>
      <c r="AR29" s="322"/>
      <c r="AS29" s="322"/>
      <c r="AT29" s="322"/>
      <c r="AU29" s="322"/>
      <c r="AV29" s="322"/>
      <c r="AW29" s="155"/>
      <c r="AX29" s="286"/>
    </row>
    <row r="30" spans="1:50" ht="12.95" customHeight="1" x14ac:dyDescent="0.25">
      <c r="A30" s="355"/>
      <c r="B30" s="56">
        <v>5</v>
      </c>
      <c r="C30" s="32" t="s">
        <v>273</v>
      </c>
      <c r="D30" s="53">
        <v>1969</v>
      </c>
      <c r="E30" s="107" t="s">
        <v>332</v>
      </c>
      <c r="F30" s="323">
        <f>MIN(AE30:AE30:AX30)</f>
        <v>2.1307870370370369E-2</v>
      </c>
      <c r="G30" s="87">
        <f>IF(COUNTIF(J30:AC30,"&gt;=0")&lt;15,SUM(J30:AC30),SUM(LARGE(J30:AC30,1),LARGE(J30:AC30,2),LARGE(J30:AC30,3),LARGE(J30:AC30,4),LARGE(J30:AC30,5),LARGE(J30:AC30,6),LARGE(J30:AC30,7),LARGE(J30:AC30,8),LARGE(J30:AC30,9),LARGE(J30:AC30,10),LARGE(J30:AC30,11),LARGE(J30:AC30,12),LARGE(J30:AC30,13),LARGE(J30:AC30,14)))</f>
        <v>50</v>
      </c>
      <c r="H30" s="72">
        <f>SUM(COUNTIF(J30:AC30,"&gt;-1"))</f>
        <v>3</v>
      </c>
      <c r="I30" s="76">
        <f>SUM(J30:AC30)</f>
        <v>50</v>
      </c>
      <c r="J30" s="73">
        <v>20</v>
      </c>
      <c r="K30" s="41"/>
      <c r="L30" s="41">
        <v>17</v>
      </c>
      <c r="M30" s="41">
        <v>13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66"/>
      <c r="Z30" s="266"/>
      <c r="AA30" s="266"/>
      <c r="AB30" s="266"/>
      <c r="AC30" s="266"/>
      <c r="AD30" s="268"/>
      <c r="AE30" s="322">
        <v>2.1597222222222223E-2</v>
      </c>
      <c r="AF30" s="322"/>
      <c r="AG30" s="322">
        <v>2.1886574074074072E-2</v>
      </c>
      <c r="AH30" s="322">
        <v>2.1307870370370369E-2</v>
      </c>
      <c r="AI30" s="322"/>
      <c r="AJ30" s="322"/>
      <c r="AK30" s="322"/>
      <c r="AL30" s="322"/>
      <c r="AM30" s="322"/>
      <c r="AN30" s="322"/>
      <c r="AO30" s="322"/>
      <c r="AP30" s="322"/>
      <c r="AQ30" s="60"/>
      <c r="AR30" s="322"/>
      <c r="AS30" s="322"/>
      <c r="AT30" s="322"/>
      <c r="AU30" s="322"/>
      <c r="AV30" s="322"/>
      <c r="AW30" s="155"/>
      <c r="AX30" s="286"/>
    </row>
    <row r="31" spans="1:50" ht="12.95" customHeight="1" x14ac:dyDescent="0.25">
      <c r="A31" s="355"/>
      <c r="B31" s="56">
        <v>6</v>
      </c>
      <c r="C31" s="32" t="s">
        <v>122</v>
      </c>
      <c r="D31" s="53">
        <v>1973</v>
      </c>
      <c r="E31" s="107" t="s">
        <v>317</v>
      </c>
      <c r="F31" s="323">
        <f>MIN(AE31:AE31:AX31)</f>
        <v>2.4675925925925924E-2</v>
      </c>
      <c r="G31" s="87">
        <f>IF(COUNTIF(J31:AC31,"&gt;=0")&lt;15,SUM(J31:AC31),SUM(LARGE(J31:AC31,1),LARGE(J31:AC31,2),LARGE(J31:AC31,3),LARGE(J31:AC31,4),LARGE(J31:AC31,5),LARGE(J31:AC31,6),LARGE(J31:AC31,7),LARGE(J31:AC31,8),LARGE(J31:AC31,9),LARGE(J31:AC31,10),LARGE(J31:AC31,11),LARGE(J31:AC31,12),LARGE(J31:AC31,13),LARGE(J31:AC31,14)))</f>
        <v>30</v>
      </c>
      <c r="H31" s="72">
        <f>SUM(COUNTIF(J31:AC31,"&gt;-1"))</f>
        <v>4</v>
      </c>
      <c r="I31" s="76">
        <f>SUM(J31:AC31)</f>
        <v>30</v>
      </c>
      <c r="J31" s="73"/>
      <c r="K31" s="41">
        <v>11</v>
      </c>
      <c r="L31" s="41">
        <v>8</v>
      </c>
      <c r="M31" s="41">
        <v>5</v>
      </c>
      <c r="N31" s="41"/>
      <c r="O31" s="41">
        <v>6</v>
      </c>
      <c r="P31" s="41"/>
      <c r="Q31" s="41"/>
      <c r="R31" s="41"/>
      <c r="S31" s="41"/>
      <c r="T31" s="41"/>
      <c r="U31" s="41"/>
      <c r="V31" s="41"/>
      <c r="W31" s="41"/>
      <c r="X31" s="41"/>
      <c r="Y31" s="266"/>
      <c r="Z31" s="266"/>
      <c r="AA31" s="266"/>
      <c r="AB31" s="266"/>
      <c r="AC31" s="266"/>
      <c r="AD31" s="268"/>
      <c r="AE31" s="80"/>
      <c r="AF31" s="322">
        <v>2.5324074074074079E-2</v>
      </c>
      <c r="AG31" s="322">
        <v>2.4675925925925924E-2</v>
      </c>
      <c r="AH31" s="322">
        <v>2.5231481481481483E-2</v>
      </c>
      <c r="AI31" s="322"/>
      <c r="AJ31" s="322">
        <v>2.5706018518518517E-2</v>
      </c>
      <c r="AK31" s="322"/>
      <c r="AL31" s="322"/>
      <c r="AM31" s="322"/>
      <c r="AN31" s="322"/>
      <c r="AO31" s="322"/>
      <c r="AP31" s="322"/>
      <c r="AQ31" s="60"/>
      <c r="AR31" s="322"/>
      <c r="AS31" s="322"/>
      <c r="AT31" s="322"/>
      <c r="AU31" s="322"/>
      <c r="AV31" s="322"/>
      <c r="AW31" s="155"/>
      <c r="AX31" s="286"/>
    </row>
    <row r="32" spans="1:50" ht="12.95" customHeight="1" x14ac:dyDescent="0.25">
      <c r="A32" s="355"/>
      <c r="B32" s="56">
        <v>7</v>
      </c>
      <c r="C32" s="31" t="s">
        <v>74</v>
      </c>
      <c r="D32" s="55">
        <v>1972</v>
      </c>
      <c r="E32" s="108" t="s">
        <v>324</v>
      </c>
      <c r="F32" s="323">
        <f>MIN(AE32:AE32:AX32)</f>
        <v>1.9444444444444445E-2</v>
      </c>
      <c r="G32" s="87">
        <f>IF(COUNTIF(J32:AC32,"&gt;=0")&lt;15,SUM(J32:AC32),SUM(LARGE(J32:AC32,1),LARGE(J32:AC32,2),LARGE(J32:AC32,3),LARGE(J32:AC32,4),LARGE(J32:AC32,5),LARGE(J32:AC32,6),LARGE(J32:AC32,7),LARGE(J32:AC32,8),LARGE(J32:AC32,9),LARGE(J32:AC32,10),LARGE(J32:AC32,11),LARGE(J32:AC32,12),LARGE(J32:AC32,13),LARGE(J32:AC32,14)))</f>
        <v>20</v>
      </c>
      <c r="H32" s="72">
        <f>SUM(COUNTIF(J32:AC32,"&gt;-1"))</f>
        <v>1</v>
      </c>
      <c r="I32" s="76">
        <f>SUM(J32:AC32)</f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6"/>
      <c r="Z32" s="266"/>
      <c r="AA32" s="266"/>
      <c r="AB32" s="266"/>
      <c r="AC32" s="266"/>
      <c r="AD32" s="268"/>
      <c r="AE32" s="69"/>
      <c r="AF32" s="70"/>
      <c r="AG32" s="322">
        <v>1.9444444444444445E-2</v>
      </c>
      <c r="AH32" s="322"/>
      <c r="AI32" s="322"/>
      <c r="AJ32" s="322"/>
      <c r="AK32" s="322"/>
      <c r="AL32" s="322"/>
      <c r="AM32" s="322"/>
      <c r="AN32" s="322"/>
      <c r="AO32" s="322"/>
      <c r="AP32" s="322"/>
      <c r="AQ32" s="60"/>
      <c r="AR32" s="322"/>
      <c r="AS32" s="322"/>
      <c r="AT32" s="322"/>
      <c r="AU32" s="322"/>
      <c r="AV32" s="322"/>
      <c r="AW32" s="155"/>
      <c r="AX32" s="286"/>
    </row>
    <row r="33" spans="1:50" ht="12.95" customHeight="1" x14ac:dyDescent="0.25">
      <c r="A33" s="355"/>
      <c r="B33" s="56">
        <v>8</v>
      </c>
      <c r="C33" s="31" t="s">
        <v>131</v>
      </c>
      <c r="D33" s="55">
        <v>1972</v>
      </c>
      <c r="E33" s="106" t="s">
        <v>341</v>
      </c>
      <c r="F33" s="323">
        <f>MIN(AE33:AE33:AX33)</f>
        <v>2.6053240740740738E-2</v>
      </c>
      <c r="G33" s="87">
        <f>IF(COUNTIF(J33:AC33,"&gt;=0")&lt;15,SUM(J33:AC33),SUM(LARGE(J33:AC33,1),LARGE(J33:AC33,2),LARGE(J33:AC33,3),LARGE(J33:AC33,4),LARGE(J33:AC33,5),LARGE(J33:AC33,6),LARGE(J33:AC33,7),LARGE(J33:AC33,8),LARGE(J33:AC33,9),LARGE(J33:AC33,10),LARGE(J33:AC33,11),LARGE(J33:AC33,12),LARGE(J33:AC33,13),LARGE(J33:AC33,14)))</f>
        <v>16</v>
      </c>
      <c r="H33" s="72">
        <f>SUM(COUNTIF(J33:AC33,"&gt;-1"))</f>
        <v>2</v>
      </c>
      <c r="I33" s="76">
        <f>SUM(J33:AC33)</f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6"/>
      <c r="Z33" s="266"/>
      <c r="AA33" s="266"/>
      <c r="AB33" s="266"/>
      <c r="AC33" s="266"/>
      <c r="AD33" s="268"/>
      <c r="AE33" s="325">
        <v>2.6053240740740738E-2</v>
      </c>
      <c r="AF33" s="322">
        <v>2.6192129629629631E-2</v>
      </c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60"/>
      <c r="AR33" s="322"/>
      <c r="AS33" s="322"/>
      <c r="AT33" s="322"/>
      <c r="AU33" s="322"/>
      <c r="AV33" s="322"/>
      <c r="AW33" s="155"/>
      <c r="AX33" s="286"/>
    </row>
    <row r="34" spans="1:50" ht="12.95" customHeight="1" x14ac:dyDescent="0.25">
      <c r="A34" s="355"/>
      <c r="B34" s="56">
        <v>9</v>
      </c>
      <c r="C34" s="31" t="s">
        <v>79</v>
      </c>
      <c r="D34" s="55">
        <v>1974</v>
      </c>
      <c r="E34" s="108" t="s">
        <v>328</v>
      </c>
      <c r="F34" s="323">
        <f>MIN(AE34:AE34:AX34)</f>
        <v>2.0983796296296296E-2</v>
      </c>
      <c r="G34" s="87">
        <f>IF(COUNTIF(J34:AC34,"&gt;=0")&lt;15,SUM(J34:AC34),SUM(LARGE(J34:AC34,1),LARGE(J34:AC34,2),LARGE(J34:AC34,3),LARGE(J34:AC34,4),LARGE(J34:AC34,5),LARGE(J34:AC34,6),LARGE(J34:AC34,7),LARGE(J34:AC34,8),LARGE(J34:AC34,9),LARGE(J34:AC34,10),LARGE(J34:AC34,11),LARGE(J34:AC34,12),LARGE(J34:AC34,13),LARGE(J34:AC34,14)))</f>
        <v>14</v>
      </c>
      <c r="H34" s="72">
        <f>SUM(COUNTIF(J34:AC34,"&gt;-1"))</f>
        <v>1</v>
      </c>
      <c r="I34" s="76">
        <f>SUM(J34:AC34)</f>
        <v>14</v>
      </c>
      <c r="J34" s="73"/>
      <c r="K34" s="41"/>
      <c r="L34" s="41"/>
      <c r="M34" s="41"/>
      <c r="N34" s="41"/>
      <c r="O34" s="41">
        <v>14</v>
      </c>
      <c r="P34" s="41"/>
      <c r="Q34" s="41"/>
      <c r="R34" s="41"/>
      <c r="S34" s="41"/>
      <c r="T34" s="41"/>
      <c r="U34" s="41"/>
      <c r="V34" s="41"/>
      <c r="W34" s="41"/>
      <c r="X34" s="78"/>
      <c r="Y34" s="266"/>
      <c r="Z34" s="266"/>
      <c r="AA34" s="266"/>
      <c r="AB34" s="266"/>
      <c r="AC34" s="266"/>
      <c r="AD34" s="268"/>
      <c r="AE34" s="284"/>
      <c r="AF34" s="65"/>
      <c r="AG34" s="322"/>
      <c r="AH34" s="322"/>
      <c r="AI34" s="284"/>
      <c r="AJ34" s="322">
        <v>2.0983796296296296E-2</v>
      </c>
      <c r="AK34" s="322"/>
      <c r="AL34" s="322"/>
      <c r="AM34" s="322"/>
      <c r="AN34" s="322"/>
      <c r="AO34" s="322"/>
      <c r="AP34" s="322"/>
      <c r="AQ34" s="60"/>
      <c r="AR34" s="322"/>
      <c r="AS34" s="322"/>
      <c r="AT34" s="322"/>
      <c r="AU34" s="322"/>
      <c r="AV34" s="322"/>
      <c r="AW34" s="155"/>
      <c r="AX34" s="286"/>
    </row>
    <row r="35" spans="1:50" ht="12.95" customHeight="1" x14ac:dyDescent="0.25">
      <c r="A35" s="355"/>
      <c r="B35" s="56">
        <v>10</v>
      </c>
      <c r="C35" s="32" t="s">
        <v>488</v>
      </c>
      <c r="D35" s="53">
        <v>1971</v>
      </c>
      <c r="E35" s="107" t="s">
        <v>489</v>
      </c>
      <c r="F35" s="323">
        <f>MIN(AE35:AE35:AX35)</f>
        <v>2.8217592592592589E-2</v>
      </c>
      <c r="G35" s="87">
        <f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4</v>
      </c>
      <c r="H35" s="72">
        <f>SUM(COUNTIF(J35:AC35,"&gt;-1"))</f>
        <v>1</v>
      </c>
      <c r="I35" s="76">
        <f>SUM(J35:AC35)</f>
        <v>4</v>
      </c>
      <c r="J35" s="73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6"/>
      <c r="Z35" s="266"/>
      <c r="AA35" s="266"/>
      <c r="AB35" s="266"/>
      <c r="AC35" s="266"/>
      <c r="AD35" s="268"/>
      <c r="AE35" s="322">
        <v>2.8217592592592589E-2</v>
      </c>
      <c r="AF35" s="336"/>
      <c r="AG35" s="322"/>
      <c r="AH35" s="322"/>
      <c r="AI35" s="336"/>
      <c r="AJ35" s="322"/>
      <c r="AK35" s="322"/>
      <c r="AL35" s="322"/>
      <c r="AM35" s="58"/>
      <c r="AN35" s="60"/>
      <c r="AO35" s="60"/>
      <c r="AP35" s="322"/>
      <c r="AQ35" s="60"/>
      <c r="AR35" s="322"/>
      <c r="AS35" s="322"/>
      <c r="AT35" s="322"/>
      <c r="AU35" s="322"/>
      <c r="AV35" s="322"/>
      <c r="AW35" s="155"/>
      <c r="AX35" s="286"/>
    </row>
    <row r="36" spans="1:50" ht="12.95" customHeight="1" x14ac:dyDescent="0.25">
      <c r="A36" s="355"/>
      <c r="B36" s="56">
        <v>11</v>
      </c>
      <c r="C36" s="31" t="s">
        <v>514</v>
      </c>
      <c r="D36" s="55">
        <v>1972</v>
      </c>
      <c r="E36" s="108" t="s">
        <v>60</v>
      </c>
      <c r="F36" s="323">
        <f>MIN(AE36:AE36:AX36)</f>
        <v>2.6724537037037036E-2</v>
      </c>
      <c r="G36" s="87">
        <f>IF(COUNTIF(J36:AC36,"&gt;=0")&lt;15,SUM(J36:AC36),SUM(LARGE(J36:AC36,1),LARGE(J36:AC36,2),LARGE(J36:AC36,3),LARGE(J36:AC36,4),LARGE(J36:AC36,5),LARGE(J36:AC36,6),LARGE(J36:AC36,7),LARGE(J36:AC36,8),LARGE(J36:AC36,9),LARGE(J36:AC36,10),LARGE(J36:AC36,11),LARGE(J36:AC36,12),LARGE(J36:AC36,13),LARGE(J36:AC36,14)))</f>
        <v>3</v>
      </c>
      <c r="H36" s="72">
        <f>SUM(COUNTIF(J36:AC36,"&gt;-1"))</f>
        <v>1</v>
      </c>
      <c r="I36" s="76">
        <f>SUM(J36:AC36)</f>
        <v>3</v>
      </c>
      <c r="J36" s="7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>
        <v>3</v>
      </c>
      <c r="V36" s="41"/>
      <c r="W36" s="41"/>
      <c r="X36" s="78"/>
      <c r="Y36" s="266"/>
      <c r="Z36" s="266"/>
      <c r="AA36" s="266"/>
      <c r="AB36" s="266"/>
      <c r="AC36" s="266"/>
      <c r="AD36" s="268"/>
      <c r="AE36" s="69"/>
      <c r="AF36" s="57"/>
      <c r="AG36" s="322"/>
      <c r="AH36" s="344"/>
      <c r="AI36" s="60"/>
      <c r="AJ36" s="284"/>
      <c r="AK36" s="58"/>
      <c r="AL36" s="322"/>
      <c r="AM36" s="60"/>
      <c r="AN36" s="59"/>
      <c r="AO36" s="58"/>
      <c r="AP36" s="322">
        <v>2.6724537037037036E-2</v>
      </c>
      <c r="AQ36" s="58"/>
      <c r="AR36" s="322"/>
      <c r="AS36" s="322"/>
      <c r="AT36" s="322"/>
      <c r="AU36" s="322"/>
      <c r="AV36" s="322"/>
      <c r="AW36" s="155"/>
      <c r="AX36" s="286"/>
    </row>
    <row r="37" spans="1:50" ht="12.95" customHeight="1" x14ac:dyDescent="0.25">
      <c r="A37" s="355"/>
      <c r="B37" s="56">
        <v>12</v>
      </c>
      <c r="C37" s="32" t="s">
        <v>502</v>
      </c>
      <c r="D37" s="53">
        <v>1966</v>
      </c>
      <c r="E37" s="110" t="s">
        <v>386</v>
      </c>
      <c r="F37" s="323">
        <f>MIN(AE37:AE37:AX37)</f>
        <v>0</v>
      </c>
      <c r="G37" s="87">
        <f>IF(COUNTIF(J37:AC37,"&gt;=0")&lt;15,SUM(J37:AC37),SUM(LARGE(J37:AC37,1),LARGE(J37:AC37,2),LARGE(J37:AC37,3),LARGE(J37:AC37,4),LARGE(J37:AC37,5),LARGE(J37:AC37,6),LARGE(J37:AC37,7),LARGE(J37:AC37,8),LARGE(J37:AC37,9),LARGE(J37:AC37,10),LARGE(J37:AC37,11),LARGE(J37:AC37,12),LARGE(J37:AC37,13),LARGE(J37:AC37,14)))</f>
        <v>0</v>
      </c>
      <c r="H37" s="72">
        <f>SUM(COUNTIF(J37:AC37,"&gt;-1"))</f>
        <v>1</v>
      </c>
      <c r="I37" s="76">
        <f>SUM(J37:AC37)</f>
        <v>0</v>
      </c>
      <c r="J37" s="73"/>
      <c r="K37" s="41"/>
      <c r="L37" s="41"/>
      <c r="M37" s="41"/>
      <c r="N37" s="41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6"/>
      <c r="Z37" s="266"/>
      <c r="AA37" s="266"/>
      <c r="AB37" s="266"/>
      <c r="AC37" s="266"/>
      <c r="AD37" s="268"/>
      <c r="AE37" s="69"/>
      <c r="AF37" s="57"/>
      <c r="AG37" s="322"/>
      <c r="AH37" s="322"/>
      <c r="AI37" s="58"/>
      <c r="AJ37" s="322"/>
      <c r="AK37" s="60"/>
      <c r="AL37" s="322"/>
      <c r="AM37" s="58"/>
      <c r="AN37" s="59"/>
      <c r="AO37" s="60"/>
      <c r="AP37" s="322"/>
      <c r="AQ37" s="60"/>
      <c r="AR37" s="322"/>
      <c r="AS37" s="155"/>
      <c r="AT37" s="322"/>
      <c r="AU37" s="156"/>
      <c r="AV37" s="156"/>
      <c r="AW37" s="155"/>
      <c r="AX37" s="286"/>
    </row>
    <row r="38" spans="1:50" ht="12.95" customHeight="1" x14ac:dyDescent="0.25">
      <c r="A38" s="355"/>
      <c r="B38" s="56">
        <v>13</v>
      </c>
      <c r="C38" s="31" t="s">
        <v>503</v>
      </c>
      <c r="D38" s="55">
        <v>1972</v>
      </c>
      <c r="E38" s="108" t="s">
        <v>504</v>
      </c>
      <c r="F38" s="323">
        <f>MIN(AE38:AE38:AX38)</f>
        <v>0</v>
      </c>
      <c r="G38" s="87">
        <f>IF(COUNTIF(J38:AC38,"&gt;=0")&lt;15,SUM(J38:AC38),SUM(LARGE(J38:AC38,1),LARGE(J38:AC38,2),LARGE(J38:AC38,3),LARGE(J38:AC38,4),LARGE(J38:AC38,5),LARGE(J38:AC38,6),LARGE(J38:AC38,7),LARGE(J38:AC38,8),LARGE(J38:AC38,9),LARGE(J38:AC38,10),LARGE(J38:AC38,11),LARGE(J38:AC38,12),LARGE(J38:AC38,13),LARGE(J38:AC38,14)))</f>
        <v>0</v>
      </c>
      <c r="H38" s="72">
        <f>SUM(COUNTIF(J38:AC38,"&gt;-1"))</f>
        <v>1</v>
      </c>
      <c r="I38" s="76">
        <f>SUM(J38:AC38)</f>
        <v>0</v>
      </c>
      <c r="J38" s="73"/>
      <c r="K38" s="41"/>
      <c r="L38" s="41"/>
      <c r="M38" s="41"/>
      <c r="N38" s="41"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66"/>
      <c r="Z38" s="266"/>
      <c r="AA38" s="266"/>
      <c r="AB38" s="266"/>
      <c r="AC38" s="266"/>
      <c r="AD38" s="268"/>
      <c r="AE38" s="284"/>
      <c r="AF38" s="60"/>
      <c r="AG38" s="322"/>
      <c r="AH38" s="322"/>
      <c r="AI38" s="60"/>
      <c r="AJ38" s="336"/>
      <c r="AK38" s="60"/>
      <c r="AL38" s="322"/>
      <c r="AM38" s="58"/>
      <c r="AN38" s="58"/>
      <c r="AO38" s="59"/>
      <c r="AP38" s="336"/>
      <c r="AQ38" s="60"/>
      <c r="AR38" s="322"/>
      <c r="AS38" s="155"/>
      <c r="AT38" s="322"/>
      <c r="AU38" s="156"/>
      <c r="AV38" s="156"/>
      <c r="AW38" s="155"/>
      <c r="AX38" s="286"/>
    </row>
    <row r="39" spans="1:50" ht="12.95" customHeight="1" x14ac:dyDescent="0.25">
      <c r="A39" s="355"/>
      <c r="B39" s="56">
        <v>14</v>
      </c>
      <c r="C39" s="32" t="s">
        <v>511</v>
      </c>
      <c r="D39" s="53">
        <v>1971</v>
      </c>
      <c r="E39" s="107" t="s">
        <v>323</v>
      </c>
      <c r="F39" s="323">
        <f>MIN(AE39:AE39:AX39)</f>
        <v>0</v>
      </c>
      <c r="G39" s="87">
        <f>IF(COUNTIF(J39:AC39,"&gt;=0")&lt;15,SUM(J39:AC39),SUM(LARGE(J39:AC39,1),LARGE(J39:AC39,2),LARGE(J39:AC39,3),LARGE(J39:AC39,4),LARGE(J39:AC39,5),LARGE(J39:AC39,6),LARGE(J39:AC39,7),LARGE(J39:AC39,8),LARGE(J39:AC39,9),LARGE(J39:AC39,10),LARGE(J39:AC39,11),LARGE(J39:AC39,12),LARGE(J39:AC39,13),LARGE(J39:AC39,14)))</f>
        <v>0</v>
      </c>
      <c r="H39" s="72">
        <f>SUM(COUNTIF(J39:AC39,"&gt;-1"))</f>
        <v>6</v>
      </c>
      <c r="I39" s="76">
        <f>SUM(J39:AC39)</f>
        <v>0</v>
      </c>
      <c r="J39" s="73"/>
      <c r="K39" s="41"/>
      <c r="L39" s="41"/>
      <c r="M39" s="41"/>
      <c r="N39" s="41"/>
      <c r="O39" s="41"/>
      <c r="P39" s="41">
        <v>0</v>
      </c>
      <c r="Q39" s="41">
        <v>0</v>
      </c>
      <c r="R39" s="41"/>
      <c r="S39" s="41">
        <v>0</v>
      </c>
      <c r="T39" s="41">
        <v>0</v>
      </c>
      <c r="U39" s="41"/>
      <c r="V39" s="41"/>
      <c r="W39" s="41">
        <v>0</v>
      </c>
      <c r="X39" s="78">
        <v>0</v>
      </c>
      <c r="Y39" s="266"/>
      <c r="Z39" s="266"/>
      <c r="AA39" s="266"/>
      <c r="AB39" s="266"/>
      <c r="AC39" s="266"/>
      <c r="AD39" s="268"/>
      <c r="AE39" s="80"/>
      <c r="AF39" s="60"/>
      <c r="AG39" s="322"/>
      <c r="AH39" s="336"/>
      <c r="AI39" s="58"/>
      <c r="AJ39" s="60"/>
      <c r="AK39" s="60"/>
      <c r="AL39" s="322"/>
      <c r="AM39" s="58"/>
      <c r="AN39" s="60"/>
      <c r="AO39" s="58"/>
      <c r="AP39" s="81"/>
      <c r="AQ39" s="60"/>
      <c r="AR39" s="156"/>
      <c r="AS39" s="155"/>
      <c r="AT39" s="322"/>
      <c r="AU39" s="156"/>
      <c r="AV39" s="156"/>
      <c r="AW39" s="155"/>
      <c r="AX39" s="286"/>
    </row>
    <row r="40" spans="1:50" ht="12.95" customHeight="1" x14ac:dyDescent="0.25">
      <c r="A40" s="355"/>
      <c r="B40" s="56">
        <v>15</v>
      </c>
      <c r="C40" s="32"/>
      <c r="D40" s="53"/>
      <c r="E40" s="110"/>
      <c r="F40" s="323">
        <f>MIN(AE40:AE40:AX40)</f>
        <v>0</v>
      </c>
      <c r="G40" s="87">
        <f t="shared" ref="G40:G58" si="4">IF(COUNTIF(J40:AC40,"&gt;=0")&lt;15,SUM(J40:AC40),SUM(LARGE(J40:AC40,1),LARGE(J40:AC40,2),LARGE(J40:AC40,3),LARGE(J40:AC40,4),LARGE(J40:AC40,5),LARGE(J40:AC40,6),LARGE(J40:AC40,7),LARGE(J40:AC40,8),LARGE(J40:AC40,9),LARGE(J40:AC40,10),LARGE(J40:AC40,11),LARGE(J40:AC40,12),LARGE(J40:AC40,13),LARGE(J40:AC40,14)))</f>
        <v>0</v>
      </c>
      <c r="H40" s="72">
        <f t="shared" ref="H40:H58" si="5">SUM(COUNTIF(J40:AC40,"&gt;-1"))</f>
        <v>0</v>
      </c>
      <c r="I40" s="76">
        <f t="shared" ref="I40:I58" si="6">SUM(J40:AC40)</f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6"/>
      <c r="Z40" s="266"/>
      <c r="AA40" s="266"/>
      <c r="AB40" s="266"/>
      <c r="AC40" s="266"/>
      <c r="AD40" s="268"/>
      <c r="AE40" s="69"/>
      <c r="AF40" s="57"/>
      <c r="AG40" s="322"/>
      <c r="AH40" s="58"/>
      <c r="AI40" s="58"/>
      <c r="AJ40" s="59"/>
      <c r="AK40" s="58"/>
      <c r="AL40" s="322"/>
      <c r="AM40" s="60"/>
      <c r="AN40" s="60"/>
      <c r="AO40" s="60"/>
      <c r="AP40" s="60"/>
      <c r="AQ40" s="60"/>
      <c r="AR40" s="156"/>
      <c r="AS40" s="155"/>
      <c r="AT40" s="322"/>
      <c r="AU40" s="156"/>
      <c r="AV40" s="156"/>
      <c r="AW40" s="155"/>
      <c r="AX40" s="286"/>
    </row>
    <row r="41" spans="1:50" ht="12.95" customHeight="1" x14ac:dyDescent="0.25">
      <c r="A41" s="355"/>
      <c r="B41" s="56">
        <v>16</v>
      </c>
      <c r="C41" s="31"/>
      <c r="D41" s="55"/>
      <c r="E41" s="108"/>
      <c r="F41" s="323">
        <f>MIN(AE41:AE41:AX41)</f>
        <v>0</v>
      </c>
      <c r="G41" s="87">
        <f t="shared" si="4"/>
        <v>0</v>
      </c>
      <c r="H41" s="72">
        <f t="shared" si="5"/>
        <v>0</v>
      </c>
      <c r="I41" s="76">
        <f t="shared" si="6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6"/>
      <c r="Z41" s="266"/>
      <c r="AA41" s="266"/>
      <c r="AB41" s="266"/>
      <c r="AC41" s="266"/>
      <c r="AD41" s="268"/>
      <c r="AE41" s="80"/>
      <c r="AF41" s="57"/>
      <c r="AG41" s="322"/>
      <c r="AH41" s="58"/>
      <c r="AI41" s="58"/>
      <c r="AJ41" s="59"/>
      <c r="AK41" s="59"/>
      <c r="AL41" s="322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6"/>
    </row>
    <row r="42" spans="1:50" ht="12.95" customHeight="1" x14ac:dyDescent="0.25">
      <c r="A42" s="355"/>
      <c r="B42" s="56">
        <v>17</v>
      </c>
      <c r="C42" s="32"/>
      <c r="D42" s="53"/>
      <c r="E42" s="107"/>
      <c r="F42" s="323">
        <f>MIN(AE42:AE42:AX42)</f>
        <v>0</v>
      </c>
      <c r="G42" s="87">
        <f t="shared" si="4"/>
        <v>0</v>
      </c>
      <c r="H42" s="72">
        <f t="shared" si="5"/>
        <v>0</v>
      </c>
      <c r="I42" s="76">
        <f t="shared" si="6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6"/>
      <c r="Z42" s="266"/>
      <c r="AA42" s="266"/>
      <c r="AB42" s="266"/>
      <c r="AC42" s="266"/>
      <c r="AD42" s="268"/>
      <c r="AE42" s="80"/>
      <c r="AF42" s="60"/>
      <c r="AG42" s="322"/>
      <c r="AH42" s="58"/>
      <c r="AI42" s="60"/>
      <c r="AJ42" s="59"/>
      <c r="AK42" s="58"/>
      <c r="AL42" s="322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6"/>
    </row>
    <row r="43" spans="1:50" ht="12.95" customHeight="1" x14ac:dyDescent="0.25">
      <c r="A43" s="355"/>
      <c r="B43" s="56">
        <v>18</v>
      </c>
      <c r="C43" s="32"/>
      <c r="D43" s="53"/>
      <c r="E43" s="107"/>
      <c r="F43" s="323">
        <f>MIN(AE43:AE43:AX43)</f>
        <v>0</v>
      </c>
      <c r="G43" s="87">
        <f t="shared" si="4"/>
        <v>0</v>
      </c>
      <c r="H43" s="72">
        <f t="shared" si="5"/>
        <v>0</v>
      </c>
      <c r="I43" s="76">
        <f t="shared" si="6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6"/>
      <c r="Z43" s="266"/>
      <c r="AA43" s="266"/>
      <c r="AB43" s="266"/>
      <c r="AC43" s="266"/>
      <c r="AD43" s="268"/>
      <c r="AE43" s="80"/>
      <c r="AF43" s="60"/>
      <c r="AG43" s="322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6"/>
    </row>
    <row r="44" spans="1:50" ht="12.95" customHeight="1" x14ac:dyDescent="0.25">
      <c r="A44" s="355"/>
      <c r="B44" s="56">
        <v>19</v>
      </c>
      <c r="C44" s="31"/>
      <c r="D44" s="55"/>
      <c r="E44" s="108"/>
      <c r="F44" s="323">
        <f>MIN(AE44:AE44:AX44)</f>
        <v>0</v>
      </c>
      <c r="G44" s="87">
        <f t="shared" si="4"/>
        <v>0</v>
      </c>
      <c r="H44" s="72">
        <f t="shared" si="5"/>
        <v>0</v>
      </c>
      <c r="I44" s="76">
        <f t="shared" si="6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6"/>
      <c r="Z44" s="266"/>
      <c r="AA44" s="266"/>
      <c r="AB44" s="266"/>
      <c r="AC44" s="266"/>
      <c r="AD44" s="268"/>
      <c r="AE44" s="80"/>
      <c r="AF44" s="57"/>
      <c r="AG44" s="322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6"/>
    </row>
    <row r="45" spans="1:50" ht="12.95" customHeight="1" x14ac:dyDescent="0.25">
      <c r="A45" s="355"/>
      <c r="B45" s="56">
        <v>20</v>
      </c>
      <c r="C45" s="31"/>
      <c r="D45" s="55"/>
      <c r="E45" s="108"/>
      <c r="F45" s="323">
        <f>MIN(AE45:AE45:AX45)</f>
        <v>0</v>
      </c>
      <c r="G45" s="87">
        <f t="shared" si="4"/>
        <v>0</v>
      </c>
      <c r="H45" s="72">
        <f t="shared" si="5"/>
        <v>0</v>
      </c>
      <c r="I45" s="76">
        <f t="shared" si="6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6"/>
      <c r="Z45" s="266"/>
      <c r="AA45" s="266"/>
      <c r="AB45" s="266"/>
      <c r="AC45" s="266"/>
      <c r="AD45" s="268"/>
      <c r="AE45" s="80"/>
      <c r="AF45" s="57"/>
      <c r="AG45" s="322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6"/>
    </row>
    <row r="46" spans="1:50" ht="12.95" customHeight="1" x14ac:dyDescent="0.25">
      <c r="A46" s="355"/>
      <c r="B46" s="56">
        <v>21</v>
      </c>
      <c r="C46" s="117"/>
      <c r="D46" s="55"/>
      <c r="E46" s="118"/>
      <c r="F46" s="323">
        <f>MIN(AE46:AE46:AX46)</f>
        <v>0</v>
      </c>
      <c r="G46" s="87">
        <f t="shared" si="4"/>
        <v>0</v>
      </c>
      <c r="H46" s="72">
        <f t="shared" si="5"/>
        <v>0</v>
      </c>
      <c r="I46" s="76">
        <f t="shared" si="6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6"/>
      <c r="Z46" s="266"/>
      <c r="AA46" s="266"/>
      <c r="AB46" s="266"/>
      <c r="AC46" s="266"/>
      <c r="AD46" s="268"/>
      <c r="AE46" s="284"/>
      <c r="AF46" s="57"/>
      <c r="AG46" s="322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6"/>
    </row>
    <row r="47" spans="1:50" ht="12.95" customHeight="1" x14ac:dyDescent="0.25">
      <c r="A47" s="355"/>
      <c r="B47" s="56">
        <v>22</v>
      </c>
      <c r="C47" s="33"/>
      <c r="D47" s="124"/>
      <c r="E47" s="123"/>
      <c r="F47" s="323">
        <f>MIN(AE47:AE47:AX47)</f>
        <v>0</v>
      </c>
      <c r="G47" s="87">
        <f t="shared" si="4"/>
        <v>0</v>
      </c>
      <c r="H47" s="72">
        <f t="shared" si="5"/>
        <v>0</v>
      </c>
      <c r="I47" s="76">
        <f t="shared" si="6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6"/>
      <c r="Z47" s="266"/>
      <c r="AA47" s="266"/>
      <c r="AB47" s="266"/>
      <c r="AC47" s="266"/>
      <c r="AD47" s="268"/>
      <c r="AE47" s="80"/>
      <c r="AF47" s="57"/>
      <c r="AG47" s="322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6"/>
    </row>
    <row r="48" spans="1:50" ht="12.95" customHeight="1" x14ac:dyDescent="0.25">
      <c r="A48" s="355"/>
      <c r="B48" s="56">
        <v>23</v>
      </c>
      <c r="C48" s="32"/>
      <c r="D48" s="124"/>
      <c r="E48" s="123"/>
      <c r="F48" s="323">
        <f>MIN(AE48:AE48:AX48)</f>
        <v>0</v>
      </c>
      <c r="G48" s="87">
        <f t="shared" si="4"/>
        <v>0</v>
      </c>
      <c r="H48" s="72">
        <f t="shared" si="5"/>
        <v>0</v>
      </c>
      <c r="I48" s="76">
        <f t="shared" si="6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6"/>
      <c r="Z48" s="266"/>
      <c r="AA48" s="266"/>
      <c r="AB48" s="266"/>
      <c r="AC48" s="266"/>
      <c r="AD48" s="268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6"/>
    </row>
    <row r="49" spans="1:50" ht="12.95" customHeight="1" x14ac:dyDescent="0.25">
      <c r="A49" s="355"/>
      <c r="B49" s="56">
        <v>24</v>
      </c>
      <c r="C49" s="31"/>
      <c r="D49" s="116"/>
      <c r="E49" s="108"/>
      <c r="F49" s="323">
        <f>MIN(AE49:AE49:AX49)</f>
        <v>0</v>
      </c>
      <c r="G49" s="87">
        <f t="shared" si="4"/>
        <v>0</v>
      </c>
      <c r="H49" s="72">
        <f t="shared" si="5"/>
        <v>0</v>
      </c>
      <c r="I49" s="76">
        <f t="shared" si="6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6"/>
      <c r="Z49" s="266"/>
      <c r="AA49" s="266"/>
      <c r="AB49" s="266"/>
      <c r="AC49" s="266"/>
      <c r="AD49" s="268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6"/>
    </row>
    <row r="50" spans="1:50" ht="12.95" customHeight="1" x14ac:dyDescent="0.25">
      <c r="A50" s="355"/>
      <c r="B50" s="56">
        <v>25</v>
      </c>
      <c r="C50" s="32"/>
      <c r="D50" s="124"/>
      <c r="E50" s="122"/>
      <c r="F50" s="323">
        <f>MIN(AE50:AE50:AX50)</f>
        <v>0</v>
      </c>
      <c r="G50" s="87">
        <f t="shared" si="4"/>
        <v>0</v>
      </c>
      <c r="H50" s="72">
        <f t="shared" si="5"/>
        <v>0</v>
      </c>
      <c r="I50" s="76">
        <f t="shared" si="6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6"/>
      <c r="Z50" s="266"/>
      <c r="AA50" s="266"/>
      <c r="AB50" s="266"/>
      <c r="AC50" s="266"/>
      <c r="AD50" s="268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6"/>
    </row>
    <row r="51" spans="1:50" ht="12.95" customHeight="1" x14ac:dyDescent="0.25">
      <c r="A51" s="355"/>
      <c r="B51" s="56">
        <v>26</v>
      </c>
      <c r="C51" s="31"/>
      <c r="D51" s="116"/>
      <c r="E51" s="118"/>
      <c r="F51" s="323">
        <f>MIN(AE51:AE51:AX51)</f>
        <v>0</v>
      </c>
      <c r="G51" s="87">
        <f t="shared" si="4"/>
        <v>0</v>
      </c>
      <c r="H51" s="72">
        <f t="shared" si="5"/>
        <v>0</v>
      </c>
      <c r="I51" s="76">
        <f t="shared" si="6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6"/>
      <c r="Z51" s="266"/>
      <c r="AA51" s="266"/>
      <c r="AB51" s="266"/>
      <c r="AC51" s="266"/>
      <c r="AD51" s="268"/>
      <c r="AE51" s="284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6"/>
    </row>
    <row r="52" spans="1:50" ht="12.95" customHeight="1" x14ac:dyDescent="0.25">
      <c r="A52" s="355"/>
      <c r="B52" s="56">
        <v>27</v>
      </c>
      <c r="C52" s="31"/>
      <c r="D52" s="116"/>
      <c r="E52" s="118"/>
      <c r="F52" s="323">
        <f>MIN(AE52:AE52:AX52)</f>
        <v>0</v>
      </c>
      <c r="G52" s="87">
        <f t="shared" si="4"/>
        <v>0</v>
      </c>
      <c r="H52" s="72">
        <f t="shared" si="5"/>
        <v>0</v>
      </c>
      <c r="I52" s="76">
        <f t="shared" si="6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6"/>
      <c r="Z52" s="266"/>
      <c r="AA52" s="266"/>
      <c r="AB52" s="266"/>
      <c r="AC52" s="266"/>
      <c r="AD52" s="268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6"/>
    </row>
    <row r="53" spans="1:50" ht="12.95" customHeight="1" x14ac:dyDescent="0.25">
      <c r="A53" s="355"/>
      <c r="B53" s="56">
        <v>28</v>
      </c>
      <c r="C53" s="160"/>
      <c r="D53" s="2"/>
      <c r="E53" s="3"/>
      <c r="F53" s="323">
        <f>MIN(AE53:AE53:AX53)</f>
        <v>0</v>
      </c>
      <c r="G53" s="87">
        <f t="shared" si="4"/>
        <v>0</v>
      </c>
      <c r="H53" s="72">
        <f t="shared" si="5"/>
        <v>0</v>
      </c>
      <c r="I53" s="76">
        <f t="shared" si="6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6"/>
      <c r="Z53" s="266"/>
      <c r="AA53" s="266"/>
      <c r="AB53" s="266"/>
      <c r="AC53" s="266"/>
      <c r="AD53" s="268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6"/>
    </row>
    <row r="54" spans="1:50" ht="12.95" customHeight="1" x14ac:dyDescent="0.25">
      <c r="A54" s="355"/>
      <c r="B54" s="56">
        <v>29</v>
      </c>
      <c r="C54" s="32"/>
      <c r="D54" s="124"/>
      <c r="E54" s="174"/>
      <c r="F54" s="323">
        <f>MIN(AE54:AE54:AX54)</f>
        <v>0</v>
      </c>
      <c r="G54" s="87">
        <f t="shared" si="4"/>
        <v>0</v>
      </c>
      <c r="H54" s="72">
        <f t="shared" si="5"/>
        <v>0</v>
      </c>
      <c r="I54" s="76">
        <f t="shared" si="6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6"/>
      <c r="Z54" s="266"/>
      <c r="AA54" s="266"/>
      <c r="AB54" s="266"/>
      <c r="AC54" s="266"/>
      <c r="AD54" s="268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6"/>
    </row>
    <row r="55" spans="1:50" ht="12.95" customHeight="1" x14ac:dyDescent="0.25">
      <c r="A55" s="355"/>
      <c r="B55" s="56">
        <v>30</v>
      </c>
      <c r="C55" s="160"/>
      <c r="D55" s="2"/>
      <c r="E55" s="3"/>
      <c r="F55" s="323">
        <f>MIN(AE55:AE55:AX55)</f>
        <v>0</v>
      </c>
      <c r="G55" s="87">
        <f t="shared" si="4"/>
        <v>0</v>
      </c>
      <c r="H55" s="72">
        <f t="shared" si="5"/>
        <v>0</v>
      </c>
      <c r="I55" s="76">
        <f t="shared" si="6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6"/>
      <c r="Z55" s="266"/>
      <c r="AA55" s="266"/>
      <c r="AB55" s="266"/>
      <c r="AC55" s="266"/>
      <c r="AD55" s="268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6"/>
    </row>
    <row r="56" spans="1:50" ht="12.95" customHeight="1" x14ac:dyDescent="0.25">
      <c r="A56" s="355"/>
      <c r="B56" s="56">
        <v>31</v>
      </c>
      <c r="C56" s="141"/>
      <c r="D56" s="100"/>
      <c r="E56" s="131"/>
      <c r="F56" s="323">
        <f>MIN(AE56:AE56:AX56)</f>
        <v>0</v>
      </c>
      <c r="G56" s="87">
        <f t="shared" si="4"/>
        <v>0</v>
      </c>
      <c r="H56" s="72">
        <f t="shared" si="5"/>
        <v>0</v>
      </c>
      <c r="I56" s="76">
        <f t="shared" si="6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6"/>
      <c r="Z56" s="266"/>
      <c r="AA56" s="266"/>
      <c r="AB56" s="266"/>
      <c r="AC56" s="266"/>
      <c r="AD56" s="268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6"/>
    </row>
    <row r="57" spans="1:50" ht="12.95" customHeight="1" x14ac:dyDescent="0.25">
      <c r="A57" s="355"/>
      <c r="B57" s="56">
        <v>32</v>
      </c>
      <c r="C57" s="140"/>
      <c r="D57" s="142"/>
      <c r="E57" s="95"/>
      <c r="F57" s="323">
        <f>MIN(AE57:AE57:AX57)</f>
        <v>0</v>
      </c>
      <c r="G57" s="87">
        <f t="shared" si="4"/>
        <v>0</v>
      </c>
      <c r="H57" s="72">
        <f t="shared" si="5"/>
        <v>0</v>
      </c>
      <c r="I57" s="76">
        <f t="shared" si="6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6"/>
      <c r="Z57" s="266"/>
      <c r="AA57" s="266"/>
      <c r="AB57" s="266"/>
      <c r="AC57" s="266"/>
      <c r="AD57" s="268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6"/>
    </row>
    <row r="58" spans="1:50" ht="12.95" customHeight="1" x14ac:dyDescent="0.25">
      <c r="A58" s="355"/>
      <c r="B58" s="56">
        <v>33</v>
      </c>
      <c r="C58" s="35"/>
      <c r="D58" s="2"/>
      <c r="E58" s="3"/>
      <c r="F58" s="323">
        <f>MIN(AE58:AE58:AX58)</f>
        <v>0</v>
      </c>
      <c r="G58" s="87">
        <f t="shared" si="4"/>
        <v>0</v>
      </c>
      <c r="H58" s="72">
        <f t="shared" si="5"/>
        <v>0</v>
      </c>
      <c r="I58" s="76">
        <f t="shared" si="6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6"/>
      <c r="Z58" s="266"/>
      <c r="AA58" s="266"/>
      <c r="AB58" s="266"/>
      <c r="AC58" s="266"/>
      <c r="AD58" s="268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6"/>
    </row>
    <row r="59" spans="1:50" ht="12.75" customHeight="1" x14ac:dyDescent="0.25">
      <c r="A59" s="356"/>
      <c r="B59" s="158"/>
      <c r="C59" s="88"/>
      <c r="D59" s="89"/>
      <c r="E59" s="147"/>
      <c r="F59" s="90"/>
      <c r="G59" s="91"/>
      <c r="H59" s="137"/>
      <c r="I59" s="77">
        <f>SUM(J59:X59)</f>
        <v>63</v>
      </c>
      <c r="J59" s="75">
        <f t="shared" ref="J59:AC59" si="7">COUNTIF(J26:J58,"&gt;-1")</f>
        <v>7</v>
      </c>
      <c r="K59" s="75">
        <f t="shared" si="7"/>
        <v>5</v>
      </c>
      <c r="L59" s="75">
        <f t="shared" si="7"/>
        <v>6</v>
      </c>
      <c r="M59" s="75">
        <f t="shared" si="7"/>
        <v>6</v>
      </c>
      <c r="N59" s="75">
        <f t="shared" si="7"/>
        <v>6</v>
      </c>
      <c r="O59" s="75">
        <f t="shared" si="7"/>
        <v>5</v>
      </c>
      <c r="P59" s="75">
        <f t="shared" si="7"/>
        <v>5</v>
      </c>
      <c r="Q59" s="75">
        <f t="shared" si="7"/>
        <v>5</v>
      </c>
      <c r="R59" s="75">
        <f t="shared" si="7"/>
        <v>3</v>
      </c>
      <c r="S59" s="75">
        <f t="shared" si="7"/>
        <v>4</v>
      </c>
      <c r="T59" s="75">
        <f t="shared" si="7"/>
        <v>2</v>
      </c>
      <c r="U59" s="75">
        <f t="shared" si="7"/>
        <v>3</v>
      </c>
      <c r="V59" s="75">
        <f t="shared" si="7"/>
        <v>0</v>
      </c>
      <c r="W59" s="75">
        <f t="shared" si="7"/>
        <v>3</v>
      </c>
      <c r="X59" s="75">
        <f t="shared" si="7"/>
        <v>3</v>
      </c>
      <c r="Y59" s="75">
        <f t="shared" si="7"/>
        <v>2</v>
      </c>
      <c r="Z59" s="75">
        <f t="shared" si="7"/>
        <v>3</v>
      </c>
      <c r="AA59" s="75">
        <f t="shared" si="7"/>
        <v>0</v>
      </c>
      <c r="AB59" s="75">
        <f t="shared" si="7"/>
        <v>0</v>
      </c>
      <c r="AC59" s="75">
        <f t="shared" si="7"/>
        <v>0</v>
      </c>
      <c r="AD59" s="271"/>
      <c r="AE59" s="281"/>
      <c r="AF59" s="104"/>
      <c r="AG59" s="282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6"/>
    </row>
    <row r="60" spans="1:50" ht="12.95" customHeight="1" x14ac:dyDescent="0.25">
      <c r="A60" s="201" t="s">
        <v>32</v>
      </c>
      <c r="B60" s="202" t="s">
        <v>441</v>
      </c>
      <c r="C60" s="203" t="s">
        <v>464</v>
      </c>
      <c r="D60" s="203" t="s">
        <v>0</v>
      </c>
      <c r="E60" s="204" t="s">
        <v>469</v>
      </c>
      <c r="F60" s="205" t="s">
        <v>62</v>
      </c>
      <c r="G60" s="206" t="s">
        <v>456</v>
      </c>
      <c r="H60" s="207" t="s">
        <v>2</v>
      </c>
      <c r="I60" s="208" t="s">
        <v>3</v>
      </c>
      <c r="J60" s="209" t="s">
        <v>4</v>
      </c>
      <c r="K60" s="203" t="s">
        <v>5</v>
      </c>
      <c r="L60" s="203" t="s">
        <v>6</v>
      </c>
      <c r="M60" s="203" t="s">
        <v>7</v>
      </c>
      <c r="N60" s="203" t="s">
        <v>8</v>
      </c>
      <c r="O60" s="203" t="s">
        <v>9</v>
      </c>
      <c r="P60" s="203" t="s">
        <v>10</v>
      </c>
      <c r="Q60" s="203" t="s">
        <v>11</v>
      </c>
      <c r="R60" s="203" t="s">
        <v>12</v>
      </c>
      <c r="S60" s="203" t="s">
        <v>13</v>
      </c>
      <c r="T60" s="203" t="s">
        <v>14</v>
      </c>
      <c r="U60" s="203" t="s">
        <v>15</v>
      </c>
      <c r="V60" s="203" t="s">
        <v>16</v>
      </c>
      <c r="W60" s="203" t="s">
        <v>17</v>
      </c>
      <c r="X60" s="204" t="s">
        <v>18</v>
      </c>
      <c r="Y60" s="265" t="s">
        <v>451</v>
      </c>
      <c r="Z60" s="265" t="s">
        <v>452</v>
      </c>
      <c r="AA60" s="265" t="s">
        <v>453</v>
      </c>
      <c r="AB60" s="265" t="s">
        <v>454</v>
      </c>
      <c r="AC60" s="265" t="s">
        <v>455</v>
      </c>
      <c r="AD60" s="267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54" t="s">
        <v>443</v>
      </c>
      <c r="B61" s="157">
        <v>1</v>
      </c>
      <c r="C61" s="154" t="s">
        <v>498</v>
      </c>
      <c r="D61" s="105">
        <v>1956</v>
      </c>
      <c r="E61" s="276" t="s">
        <v>59</v>
      </c>
      <c r="F61" s="279">
        <f>MIN(AE61:AE61:AX61)</f>
        <v>2.3078703703703702E-2</v>
      </c>
      <c r="G61" s="87">
        <f t="shared" ref="G61:G93" si="8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9">SUM(COUNTIF(J61:AC61,"&gt;-1"))</f>
        <v>1</v>
      </c>
      <c r="I61" s="76">
        <f t="shared" ref="I61:I93" si="10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7"/>
      <c r="Z61" s="287"/>
      <c r="AA61" s="287"/>
      <c r="AB61" s="287"/>
      <c r="AC61" s="287"/>
      <c r="AD61" s="270"/>
      <c r="AE61" s="145"/>
      <c r="AF61" s="285"/>
      <c r="AG61" s="322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6"/>
    </row>
    <row r="62" spans="1:50" ht="12.95" customHeight="1" x14ac:dyDescent="0.25">
      <c r="A62" s="355"/>
      <c r="B62" s="56">
        <v>2</v>
      </c>
      <c r="C62" s="33"/>
      <c r="D62" s="53"/>
      <c r="E62" s="106"/>
      <c r="F62" s="279">
        <f>MIN(AE62:AE62:AX62)</f>
        <v>0</v>
      </c>
      <c r="G62" s="87">
        <f t="shared" si="8"/>
        <v>0</v>
      </c>
      <c r="H62" s="72">
        <f t="shared" si="9"/>
        <v>0</v>
      </c>
      <c r="I62" s="76">
        <f t="shared" si="10"/>
        <v>0</v>
      </c>
      <c r="J62" s="73"/>
      <c r="K62" s="41"/>
      <c r="L62" s="41"/>
      <c r="M62" s="41"/>
      <c r="N62" s="171"/>
      <c r="O62" s="41"/>
      <c r="P62" s="41"/>
      <c r="Q62" s="41"/>
      <c r="R62" s="41"/>
      <c r="S62" s="171"/>
      <c r="T62" s="41"/>
      <c r="U62" s="171"/>
      <c r="V62" s="41"/>
      <c r="W62" s="41"/>
      <c r="X62" s="171"/>
      <c r="Y62" s="288"/>
      <c r="Z62" s="288"/>
      <c r="AA62" s="288"/>
      <c r="AB62" s="288"/>
      <c r="AC62" s="288"/>
      <c r="AD62" s="272"/>
      <c r="AE62" s="80"/>
      <c r="AF62" s="57"/>
      <c r="AG62" s="322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6"/>
    </row>
    <row r="63" spans="1:50" ht="12.95" customHeight="1" x14ac:dyDescent="0.25">
      <c r="A63" s="355"/>
      <c r="B63" s="56">
        <v>3</v>
      </c>
      <c r="C63" s="32"/>
      <c r="D63" s="53"/>
      <c r="E63" s="111"/>
      <c r="F63" s="279">
        <f>MIN(AE63:AE63:AX63)</f>
        <v>0</v>
      </c>
      <c r="G63" s="87">
        <f t="shared" si="8"/>
        <v>0</v>
      </c>
      <c r="H63" s="72">
        <f t="shared" si="9"/>
        <v>0</v>
      </c>
      <c r="I63" s="76">
        <f t="shared" si="10"/>
        <v>0</v>
      </c>
      <c r="J63" s="73"/>
      <c r="K63" s="41"/>
      <c r="L63" s="41"/>
      <c r="M63" s="41"/>
      <c r="N63" s="171"/>
      <c r="O63" s="41"/>
      <c r="P63" s="41"/>
      <c r="Q63" s="41"/>
      <c r="R63" s="41"/>
      <c r="S63" s="41"/>
      <c r="T63" s="41"/>
      <c r="U63" s="171"/>
      <c r="V63" s="41"/>
      <c r="W63" s="41"/>
      <c r="X63" s="171"/>
      <c r="Y63" s="288"/>
      <c r="Z63" s="288"/>
      <c r="AA63" s="288"/>
      <c r="AB63" s="288"/>
      <c r="AC63" s="288"/>
      <c r="AD63" s="272"/>
      <c r="AE63" s="80"/>
      <c r="AF63" s="57"/>
      <c r="AG63" s="322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6"/>
    </row>
    <row r="64" spans="1:50" ht="12.95" customHeight="1" x14ac:dyDescent="0.25">
      <c r="A64" s="355"/>
      <c r="B64" s="56">
        <v>4</v>
      </c>
      <c r="C64" s="33"/>
      <c r="D64" s="54"/>
      <c r="E64" s="106"/>
      <c r="F64" s="279">
        <f>MIN(AE64:AE64:AX64)</f>
        <v>0</v>
      </c>
      <c r="G64" s="87">
        <f t="shared" si="8"/>
        <v>0</v>
      </c>
      <c r="H64" s="72">
        <f t="shared" si="9"/>
        <v>0</v>
      </c>
      <c r="I64" s="76">
        <f t="shared" si="10"/>
        <v>0</v>
      </c>
      <c r="J64" s="175"/>
      <c r="K64" s="171"/>
      <c r="L64" s="41"/>
      <c r="M64" s="41"/>
      <c r="N64" s="17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6"/>
      <c r="Z64" s="266"/>
      <c r="AA64" s="266"/>
      <c r="AB64" s="266"/>
      <c r="AC64" s="266"/>
      <c r="AD64" s="268"/>
      <c r="AE64" s="80"/>
      <c r="AF64" s="57"/>
      <c r="AG64" s="322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6"/>
    </row>
    <row r="65" spans="1:50" ht="12.95" customHeight="1" x14ac:dyDescent="0.25">
      <c r="A65" s="355"/>
      <c r="B65" s="56">
        <v>5</v>
      </c>
      <c r="C65" s="33"/>
      <c r="D65" s="53"/>
      <c r="E65" s="106"/>
      <c r="F65" s="279">
        <f>MIN(AE65:AE65:AX65)</f>
        <v>0</v>
      </c>
      <c r="G65" s="87">
        <f t="shared" si="8"/>
        <v>0</v>
      </c>
      <c r="H65" s="72">
        <f t="shared" si="9"/>
        <v>0</v>
      </c>
      <c r="I65" s="76">
        <f t="shared" si="10"/>
        <v>0</v>
      </c>
      <c r="J65" s="41"/>
      <c r="K65" s="41"/>
      <c r="L65" s="171"/>
      <c r="M65" s="17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6"/>
      <c r="Z65" s="266"/>
      <c r="AA65" s="266"/>
      <c r="AB65" s="266"/>
      <c r="AC65" s="266"/>
      <c r="AD65" s="268"/>
      <c r="AE65" s="80"/>
      <c r="AF65" s="57"/>
      <c r="AG65" s="322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6"/>
    </row>
    <row r="66" spans="1:50" ht="12.95" customHeight="1" x14ac:dyDescent="0.25">
      <c r="A66" s="355"/>
      <c r="B66" s="56">
        <v>6</v>
      </c>
      <c r="C66" s="32"/>
      <c r="D66" s="53"/>
      <c r="E66" s="106"/>
      <c r="F66" s="279">
        <f>MIN(AE66:AE66:AX66)</f>
        <v>0</v>
      </c>
      <c r="G66" s="87">
        <f t="shared" si="8"/>
        <v>0</v>
      </c>
      <c r="H66" s="72">
        <f t="shared" si="9"/>
        <v>0</v>
      </c>
      <c r="I66" s="76">
        <f t="shared" si="10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6"/>
      <c r="Z66" s="266"/>
      <c r="AA66" s="266"/>
      <c r="AB66" s="266"/>
      <c r="AC66" s="266"/>
      <c r="AD66" s="268"/>
      <c r="AE66" s="80"/>
      <c r="AF66" s="57"/>
      <c r="AG66" s="322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6"/>
    </row>
    <row r="67" spans="1:50" ht="12.95" customHeight="1" x14ac:dyDescent="0.25">
      <c r="A67" s="355"/>
      <c r="B67" s="56">
        <v>7</v>
      </c>
      <c r="C67" s="32"/>
      <c r="D67" s="53"/>
      <c r="E67" s="106"/>
      <c r="F67" s="279">
        <f>MIN(AE67:AE67:AX67)</f>
        <v>0</v>
      </c>
      <c r="G67" s="87">
        <f t="shared" si="8"/>
        <v>0</v>
      </c>
      <c r="H67" s="72">
        <f t="shared" si="9"/>
        <v>0</v>
      </c>
      <c r="I67" s="76">
        <f t="shared" si="10"/>
        <v>0</v>
      </c>
      <c r="J67" s="73"/>
      <c r="K67" s="41"/>
      <c r="L67" s="41"/>
      <c r="M67" s="41"/>
      <c r="N67" s="41"/>
      <c r="O67" s="41"/>
      <c r="P67" s="41"/>
      <c r="Q67" s="171"/>
      <c r="R67" s="41"/>
      <c r="S67" s="171"/>
      <c r="T67" s="41"/>
      <c r="U67" s="171"/>
      <c r="V67" s="171"/>
      <c r="W67" s="41"/>
      <c r="X67" s="41"/>
      <c r="Y67" s="266"/>
      <c r="Z67" s="266"/>
      <c r="AA67" s="266"/>
      <c r="AB67" s="266"/>
      <c r="AC67" s="266"/>
      <c r="AD67" s="268"/>
      <c r="AE67" s="80"/>
      <c r="AF67" s="57"/>
      <c r="AG67" s="322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6"/>
    </row>
    <row r="68" spans="1:50" ht="12.95" customHeight="1" x14ac:dyDescent="0.25">
      <c r="A68" s="355"/>
      <c r="B68" s="56">
        <v>8</v>
      </c>
      <c r="C68" s="32"/>
      <c r="D68" s="53"/>
      <c r="E68" s="106"/>
      <c r="F68" s="279">
        <f>MIN(AE68:AE68:AX68)</f>
        <v>0</v>
      </c>
      <c r="G68" s="87">
        <f t="shared" si="8"/>
        <v>0</v>
      </c>
      <c r="H68" s="72">
        <f t="shared" si="9"/>
        <v>0</v>
      </c>
      <c r="I68" s="76">
        <f t="shared" si="10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6"/>
      <c r="Z68" s="266"/>
      <c r="AA68" s="266"/>
      <c r="AB68" s="266"/>
      <c r="AC68" s="266"/>
      <c r="AD68" s="268"/>
      <c r="AE68" s="80"/>
      <c r="AF68" s="58"/>
      <c r="AG68" s="322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6"/>
    </row>
    <row r="69" spans="1:50" ht="12.95" customHeight="1" x14ac:dyDescent="0.25">
      <c r="A69" s="355"/>
      <c r="B69" s="56">
        <v>9</v>
      </c>
      <c r="C69" s="32"/>
      <c r="D69" s="53"/>
      <c r="E69" s="106"/>
      <c r="F69" s="279">
        <f>MIN(AE69:AE69:AX69)</f>
        <v>0</v>
      </c>
      <c r="G69" s="87">
        <f t="shared" si="8"/>
        <v>0</v>
      </c>
      <c r="H69" s="72">
        <f t="shared" si="9"/>
        <v>0</v>
      </c>
      <c r="I69" s="76">
        <f t="shared" si="10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6"/>
      <c r="Z69" s="266"/>
      <c r="AA69" s="266"/>
      <c r="AB69" s="266"/>
      <c r="AC69" s="266"/>
      <c r="AD69" s="268"/>
      <c r="AE69" s="80"/>
      <c r="AF69" s="57"/>
      <c r="AG69" s="322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6"/>
    </row>
    <row r="70" spans="1:50" ht="12.95" customHeight="1" x14ac:dyDescent="0.25">
      <c r="A70" s="355"/>
      <c r="B70" s="56">
        <v>10</v>
      </c>
      <c r="C70" s="31"/>
      <c r="D70" s="55"/>
      <c r="E70" s="108"/>
      <c r="F70" s="279">
        <f>MIN(AE70:AE70:AX70)</f>
        <v>0</v>
      </c>
      <c r="G70" s="87">
        <f t="shared" si="8"/>
        <v>0</v>
      </c>
      <c r="H70" s="72">
        <f t="shared" si="9"/>
        <v>0</v>
      </c>
      <c r="I70" s="76">
        <f t="shared" si="10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6"/>
      <c r="Z70" s="266"/>
      <c r="AA70" s="266"/>
      <c r="AB70" s="266"/>
      <c r="AC70" s="266"/>
      <c r="AD70" s="268"/>
      <c r="AE70" s="69"/>
      <c r="AF70" s="57"/>
      <c r="AG70" s="322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6"/>
    </row>
    <row r="71" spans="1:50" ht="12.95" customHeight="1" x14ac:dyDescent="0.25">
      <c r="A71" s="355"/>
      <c r="B71" s="56">
        <v>11</v>
      </c>
      <c r="C71" s="97"/>
      <c r="D71" s="96"/>
      <c r="E71" s="143"/>
      <c r="F71" s="279">
        <f>MIN(AE71:AE71:AX71)</f>
        <v>0</v>
      </c>
      <c r="G71" s="87">
        <f t="shared" si="8"/>
        <v>0</v>
      </c>
      <c r="H71" s="72">
        <f t="shared" si="9"/>
        <v>0</v>
      </c>
      <c r="I71" s="76">
        <f t="shared" si="10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6"/>
      <c r="Z71" s="266"/>
      <c r="AA71" s="266"/>
      <c r="AB71" s="266"/>
      <c r="AC71" s="266"/>
      <c r="AD71" s="268"/>
      <c r="AE71" s="80"/>
      <c r="AF71" s="57"/>
      <c r="AG71" s="322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6"/>
    </row>
    <row r="72" spans="1:50" ht="12.95" customHeight="1" x14ac:dyDescent="0.25">
      <c r="A72" s="355"/>
      <c r="B72" s="56">
        <v>12</v>
      </c>
      <c r="C72" s="97"/>
      <c r="D72" s="96"/>
      <c r="E72" s="98"/>
      <c r="F72" s="279">
        <f>MIN(AE72:AE72:AX72)</f>
        <v>0</v>
      </c>
      <c r="G72" s="87">
        <f t="shared" si="8"/>
        <v>0</v>
      </c>
      <c r="H72" s="72">
        <f t="shared" si="9"/>
        <v>0</v>
      </c>
      <c r="I72" s="76">
        <f t="shared" si="10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6"/>
      <c r="Z72" s="266"/>
      <c r="AA72" s="266"/>
      <c r="AB72" s="266"/>
      <c r="AC72" s="266"/>
      <c r="AD72" s="268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6"/>
    </row>
    <row r="73" spans="1:50" ht="12.95" customHeight="1" x14ac:dyDescent="0.25">
      <c r="A73" s="355"/>
      <c r="B73" s="56">
        <v>13</v>
      </c>
      <c r="C73" s="31"/>
      <c r="D73" s="55"/>
      <c r="E73" s="108"/>
      <c r="F73" s="279">
        <f>MIN(AE73:AE73:AX73)</f>
        <v>0</v>
      </c>
      <c r="G73" s="87">
        <f t="shared" si="8"/>
        <v>0</v>
      </c>
      <c r="H73" s="72">
        <f t="shared" si="9"/>
        <v>0</v>
      </c>
      <c r="I73" s="76">
        <f t="shared" si="10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6"/>
      <c r="Z73" s="266"/>
      <c r="AA73" s="266"/>
      <c r="AB73" s="266"/>
      <c r="AC73" s="266"/>
      <c r="AD73" s="268"/>
      <c r="AE73" s="284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6"/>
    </row>
    <row r="74" spans="1:50" ht="12.95" customHeight="1" x14ac:dyDescent="0.25">
      <c r="A74" s="355"/>
      <c r="B74" s="56">
        <v>14</v>
      </c>
      <c r="C74" s="33"/>
      <c r="D74" s="53"/>
      <c r="E74" s="106"/>
      <c r="F74" s="279">
        <f>MIN(AE74:AE74:AX74)</f>
        <v>0</v>
      </c>
      <c r="G74" s="87">
        <f t="shared" si="8"/>
        <v>0</v>
      </c>
      <c r="H74" s="72">
        <f t="shared" si="9"/>
        <v>0</v>
      </c>
      <c r="I74" s="76">
        <f t="shared" si="10"/>
        <v>0</v>
      </c>
      <c r="J74" s="175"/>
      <c r="K74" s="171"/>
      <c r="L74" s="41"/>
      <c r="M74" s="171"/>
      <c r="N74" s="171"/>
      <c r="O74" s="41"/>
      <c r="P74" s="41"/>
      <c r="Q74" s="171"/>
      <c r="R74" s="41"/>
      <c r="S74" s="41"/>
      <c r="T74" s="41"/>
      <c r="U74" s="41"/>
      <c r="V74" s="41"/>
      <c r="W74" s="41"/>
      <c r="X74" s="41"/>
      <c r="Y74" s="266"/>
      <c r="Z74" s="266"/>
      <c r="AA74" s="266"/>
      <c r="AB74" s="266"/>
      <c r="AC74" s="266"/>
      <c r="AD74" s="268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6"/>
    </row>
    <row r="75" spans="1:50" ht="12.95" customHeight="1" x14ac:dyDescent="0.25">
      <c r="A75" s="355"/>
      <c r="B75" s="56">
        <v>15</v>
      </c>
      <c r="C75" s="32"/>
      <c r="D75" s="53"/>
      <c r="E75" s="106"/>
      <c r="F75" s="279">
        <f>MIN(AE75:AE75:AX75)</f>
        <v>0</v>
      </c>
      <c r="G75" s="87">
        <f t="shared" si="8"/>
        <v>0</v>
      </c>
      <c r="H75" s="72">
        <f t="shared" si="9"/>
        <v>0</v>
      </c>
      <c r="I75" s="76">
        <f t="shared" si="10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6"/>
      <c r="Z75" s="266"/>
      <c r="AA75" s="266"/>
      <c r="AB75" s="266"/>
      <c r="AC75" s="266"/>
      <c r="AD75" s="268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6"/>
    </row>
    <row r="76" spans="1:50" ht="12.95" customHeight="1" x14ac:dyDescent="0.25">
      <c r="A76" s="355"/>
      <c r="B76" s="56">
        <v>16</v>
      </c>
      <c r="C76" s="31"/>
      <c r="D76" s="55"/>
      <c r="E76" s="108"/>
      <c r="F76" s="279">
        <f>MIN(AE76:AE76:AX76)</f>
        <v>0</v>
      </c>
      <c r="G76" s="87">
        <f t="shared" si="8"/>
        <v>0</v>
      </c>
      <c r="H76" s="72">
        <f t="shared" si="9"/>
        <v>0</v>
      </c>
      <c r="I76" s="76">
        <f t="shared" si="10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6"/>
      <c r="Z76" s="266"/>
      <c r="AA76" s="266"/>
      <c r="AB76" s="266"/>
      <c r="AC76" s="266"/>
      <c r="AD76" s="268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6"/>
    </row>
    <row r="77" spans="1:50" ht="12.95" customHeight="1" x14ac:dyDescent="0.25">
      <c r="A77" s="355"/>
      <c r="B77" s="56">
        <v>17</v>
      </c>
      <c r="C77" s="31"/>
      <c r="D77" s="55"/>
      <c r="E77" s="108"/>
      <c r="F77" s="279">
        <f>MIN(AE77:AE77:AX77)</f>
        <v>0</v>
      </c>
      <c r="G77" s="87">
        <f t="shared" si="8"/>
        <v>0</v>
      </c>
      <c r="H77" s="72">
        <f t="shared" si="9"/>
        <v>0</v>
      </c>
      <c r="I77" s="76">
        <f t="shared" si="10"/>
        <v>0</v>
      </c>
      <c r="J77" s="175"/>
      <c r="K77" s="17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6"/>
      <c r="Z77" s="266"/>
      <c r="AA77" s="266"/>
      <c r="AB77" s="266"/>
      <c r="AC77" s="266"/>
      <c r="AD77" s="268"/>
      <c r="AE77" s="284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6"/>
    </row>
    <row r="78" spans="1:50" ht="12.95" customHeight="1" x14ac:dyDescent="0.25">
      <c r="A78" s="355"/>
      <c r="B78" s="56">
        <v>18</v>
      </c>
      <c r="C78" s="33"/>
      <c r="D78" s="53"/>
      <c r="E78" s="106"/>
      <c r="F78" s="279">
        <f>MIN(AE78:AE78:AX78)</f>
        <v>0</v>
      </c>
      <c r="G78" s="87">
        <f t="shared" si="8"/>
        <v>0</v>
      </c>
      <c r="H78" s="72">
        <f t="shared" si="9"/>
        <v>0</v>
      </c>
      <c r="I78" s="76">
        <f t="shared" si="10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6"/>
      <c r="Z78" s="266"/>
      <c r="AA78" s="266"/>
      <c r="AB78" s="266"/>
      <c r="AC78" s="266"/>
      <c r="AD78" s="268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6"/>
    </row>
    <row r="79" spans="1:50" ht="12.95" customHeight="1" x14ac:dyDescent="0.25">
      <c r="A79" s="355"/>
      <c r="B79" s="56">
        <v>19</v>
      </c>
      <c r="C79" s="32"/>
      <c r="D79" s="53"/>
      <c r="E79" s="106"/>
      <c r="F79" s="279">
        <f>MIN(AE79:AE79:AX79)</f>
        <v>0</v>
      </c>
      <c r="G79" s="87">
        <f t="shared" si="8"/>
        <v>0</v>
      </c>
      <c r="H79" s="72">
        <f t="shared" si="9"/>
        <v>0</v>
      </c>
      <c r="I79" s="76">
        <f t="shared" si="10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6"/>
      <c r="Z79" s="266"/>
      <c r="AA79" s="266"/>
      <c r="AB79" s="266"/>
      <c r="AC79" s="266"/>
      <c r="AD79" s="268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6"/>
    </row>
    <row r="80" spans="1:50" ht="12.95" customHeight="1" x14ac:dyDescent="0.25">
      <c r="A80" s="355"/>
      <c r="B80" s="56">
        <v>20</v>
      </c>
      <c r="C80" s="32"/>
      <c r="D80" s="53"/>
      <c r="E80" s="106"/>
      <c r="F80" s="279">
        <f>MIN(AE80:AE80:AX80)</f>
        <v>0</v>
      </c>
      <c r="G80" s="87">
        <f t="shared" si="8"/>
        <v>0</v>
      </c>
      <c r="H80" s="72">
        <f t="shared" si="9"/>
        <v>0</v>
      </c>
      <c r="I80" s="76">
        <f t="shared" si="10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6"/>
      <c r="Z80" s="266"/>
      <c r="AA80" s="266"/>
      <c r="AB80" s="266"/>
      <c r="AC80" s="266"/>
      <c r="AD80" s="268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6"/>
    </row>
    <row r="81" spans="1:50" ht="12.95" customHeight="1" x14ac:dyDescent="0.25">
      <c r="A81" s="355"/>
      <c r="B81" s="56">
        <v>21</v>
      </c>
      <c r="C81" s="33"/>
      <c r="D81" s="53"/>
      <c r="E81" s="277"/>
      <c r="F81" s="279">
        <f>MIN(AE81:AE81:AX81)</f>
        <v>0</v>
      </c>
      <c r="G81" s="87">
        <f t="shared" si="8"/>
        <v>0</v>
      </c>
      <c r="H81" s="72">
        <f t="shared" si="9"/>
        <v>0</v>
      </c>
      <c r="I81" s="76">
        <f t="shared" si="10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6"/>
      <c r="Z81" s="266"/>
      <c r="AA81" s="266"/>
      <c r="AB81" s="266"/>
      <c r="AC81" s="266"/>
      <c r="AD81" s="268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6"/>
    </row>
    <row r="82" spans="1:50" ht="12.95" customHeight="1" x14ac:dyDescent="0.25">
      <c r="A82" s="355"/>
      <c r="B82" s="56">
        <v>22</v>
      </c>
      <c r="C82" s="31"/>
      <c r="D82" s="55"/>
      <c r="E82" s="108"/>
      <c r="F82" s="279">
        <f>MIN(AE82:AE82:AX82)</f>
        <v>0</v>
      </c>
      <c r="G82" s="87">
        <f t="shared" si="8"/>
        <v>0</v>
      </c>
      <c r="H82" s="72">
        <f t="shared" si="9"/>
        <v>0</v>
      </c>
      <c r="I82" s="76">
        <f t="shared" si="10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6"/>
      <c r="Z82" s="266"/>
      <c r="AA82" s="266"/>
      <c r="AB82" s="266"/>
      <c r="AC82" s="266"/>
      <c r="AD82" s="268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6"/>
    </row>
    <row r="83" spans="1:50" ht="12.95" customHeight="1" x14ac:dyDescent="0.25">
      <c r="A83" s="355"/>
      <c r="B83" s="56">
        <v>23</v>
      </c>
      <c r="C83" s="31"/>
      <c r="D83" s="55"/>
      <c r="E83" s="108"/>
      <c r="F83" s="279">
        <f>MIN(AE83:AE83:AX83)</f>
        <v>0</v>
      </c>
      <c r="G83" s="87">
        <f t="shared" si="8"/>
        <v>0</v>
      </c>
      <c r="H83" s="72">
        <f t="shared" si="9"/>
        <v>0</v>
      </c>
      <c r="I83" s="76">
        <f t="shared" si="10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6"/>
      <c r="Z83" s="266"/>
      <c r="AA83" s="266"/>
      <c r="AB83" s="266"/>
      <c r="AC83" s="266"/>
      <c r="AD83" s="268"/>
      <c r="AE83" s="284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6"/>
    </row>
    <row r="84" spans="1:50" ht="12.95" customHeight="1" x14ac:dyDescent="0.25">
      <c r="A84" s="355"/>
      <c r="B84" s="56">
        <v>24</v>
      </c>
      <c r="C84" s="99"/>
      <c r="D84" s="100"/>
      <c r="E84" s="101"/>
      <c r="F84" s="279">
        <f>MIN(AE84:AE84:AX84)</f>
        <v>0</v>
      </c>
      <c r="G84" s="87">
        <f t="shared" si="8"/>
        <v>0</v>
      </c>
      <c r="H84" s="72">
        <f t="shared" si="9"/>
        <v>0</v>
      </c>
      <c r="I84" s="76">
        <f t="shared" si="10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6"/>
      <c r="Z84" s="266"/>
      <c r="AA84" s="266"/>
      <c r="AB84" s="266"/>
      <c r="AC84" s="266"/>
      <c r="AD84" s="268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6"/>
    </row>
    <row r="85" spans="1:50" ht="12.95" customHeight="1" x14ac:dyDescent="0.25">
      <c r="A85" s="355"/>
      <c r="B85" s="56">
        <v>25</v>
      </c>
      <c r="C85" s="127"/>
      <c r="D85" s="125"/>
      <c r="E85" s="126"/>
      <c r="F85" s="279">
        <f>MIN(AE85:AE85:AX85)</f>
        <v>0</v>
      </c>
      <c r="G85" s="87">
        <f t="shared" si="8"/>
        <v>0</v>
      </c>
      <c r="H85" s="72">
        <f t="shared" si="9"/>
        <v>0</v>
      </c>
      <c r="I85" s="76">
        <f t="shared" si="10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6"/>
      <c r="Z85" s="266"/>
      <c r="AA85" s="266"/>
      <c r="AB85" s="266"/>
      <c r="AC85" s="266"/>
      <c r="AD85" s="268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6"/>
    </row>
    <row r="86" spans="1:50" ht="12.95" customHeight="1" x14ac:dyDescent="0.25">
      <c r="A86" s="355"/>
      <c r="B86" s="56">
        <v>26</v>
      </c>
      <c r="C86" s="33"/>
      <c r="D86" s="53"/>
      <c r="E86" s="106"/>
      <c r="F86" s="279">
        <f>MIN(AE86:AE86:AX86)</f>
        <v>0</v>
      </c>
      <c r="G86" s="87">
        <f t="shared" si="8"/>
        <v>0</v>
      </c>
      <c r="H86" s="72">
        <f t="shared" si="9"/>
        <v>0</v>
      </c>
      <c r="I86" s="76">
        <f t="shared" si="10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6"/>
      <c r="Z86" s="266"/>
      <c r="AA86" s="266"/>
      <c r="AB86" s="266"/>
      <c r="AC86" s="266"/>
      <c r="AD86" s="268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6"/>
    </row>
    <row r="87" spans="1:50" ht="12.95" customHeight="1" x14ac:dyDescent="0.25">
      <c r="A87" s="355"/>
      <c r="B87" s="56">
        <v>27</v>
      </c>
      <c r="C87" s="32"/>
      <c r="D87" s="53"/>
      <c r="E87" s="71"/>
      <c r="F87" s="279">
        <f>MIN(AE87:AE87:AX87)</f>
        <v>0</v>
      </c>
      <c r="G87" s="87">
        <f t="shared" si="8"/>
        <v>0</v>
      </c>
      <c r="H87" s="72">
        <f t="shared" si="9"/>
        <v>0</v>
      </c>
      <c r="I87" s="76">
        <f t="shared" si="10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6"/>
      <c r="Z87" s="266"/>
      <c r="AA87" s="266"/>
      <c r="AB87" s="266"/>
      <c r="AC87" s="266"/>
      <c r="AD87" s="268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6"/>
    </row>
    <row r="88" spans="1:50" ht="12.95" customHeight="1" x14ac:dyDescent="0.25">
      <c r="A88" s="355"/>
      <c r="B88" s="56">
        <v>28</v>
      </c>
      <c r="C88" s="166"/>
      <c r="D88" s="167"/>
      <c r="E88" s="168"/>
      <c r="F88" s="279">
        <f>MIN(AE88:AE88:AX88)</f>
        <v>0</v>
      </c>
      <c r="G88" s="87">
        <f t="shared" si="8"/>
        <v>0</v>
      </c>
      <c r="H88" s="72">
        <f t="shared" si="9"/>
        <v>0</v>
      </c>
      <c r="I88" s="76">
        <f t="shared" si="10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6"/>
      <c r="Z88" s="266"/>
      <c r="AA88" s="266"/>
      <c r="AB88" s="266"/>
      <c r="AC88" s="266"/>
      <c r="AD88" s="268"/>
      <c r="AE88" s="284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6"/>
    </row>
    <row r="89" spans="1:50" ht="12.95" customHeight="1" x14ac:dyDescent="0.25">
      <c r="A89" s="355"/>
      <c r="B89" s="56">
        <v>29</v>
      </c>
      <c r="C89" s="166"/>
      <c r="D89" s="167"/>
      <c r="E89" s="168"/>
      <c r="F89" s="279">
        <f>MIN(AE89:AE89:AX89)</f>
        <v>0</v>
      </c>
      <c r="G89" s="87">
        <f t="shared" si="8"/>
        <v>0</v>
      </c>
      <c r="H89" s="72">
        <f t="shared" si="9"/>
        <v>0</v>
      </c>
      <c r="I89" s="76">
        <f t="shared" si="10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6"/>
      <c r="Z89" s="266"/>
      <c r="AA89" s="266"/>
      <c r="AB89" s="266"/>
      <c r="AC89" s="266"/>
      <c r="AD89" s="268"/>
      <c r="AE89" s="284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6"/>
    </row>
    <row r="90" spans="1:50" ht="12.95" customHeight="1" x14ac:dyDescent="0.25">
      <c r="A90" s="355"/>
      <c r="B90" s="56">
        <v>30</v>
      </c>
      <c r="C90" s="172"/>
      <c r="D90" s="170"/>
      <c r="E90" s="173"/>
      <c r="F90" s="279">
        <f>MIN(AE90:AE90:AX90)</f>
        <v>0</v>
      </c>
      <c r="G90" s="87">
        <f t="shared" si="8"/>
        <v>0</v>
      </c>
      <c r="H90" s="72">
        <f t="shared" si="9"/>
        <v>0</v>
      </c>
      <c r="I90" s="76">
        <f t="shared" si="10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6"/>
      <c r="Z90" s="266"/>
      <c r="AA90" s="266"/>
      <c r="AB90" s="266"/>
      <c r="AC90" s="266"/>
      <c r="AD90" s="268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6"/>
    </row>
    <row r="91" spans="1:50" ht="12.95" customHeight="1" x14ac:dyDescent="0.25">
      <c r="A91" s="355"/>
      <c r="B91" s="56">
        <v>31</v>
      </c>
      <c r="C91" s="172"/>
      <c r="D91" s="170"/>
      <c r="E91" s="173"/>
      <c r="F91" s="279">
        <f>MIN(AE91:AE91:AX91)</f>
        <v>0</v>
      </c>
      <c r="G91" s="87">
        <f t="shared" si="8"/>
        <v>0</v>
      </c>
      <c r="H91" s="72">
        <f t="shared" si="9"/>
        <v>0</v>
      </c>
      <c r="I91" s="76">
        <f t="shared" si="10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6"/>
      <c r="Z91" s="266"/>
      <c r="AA91" s="266"/>
      <c r="AB91" s="266"/>
      <c r="AC91" s="266"/>
      <c r="AD91" s="268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6"/>
    </row>
    <row r="92" spans="1:50" ht="12.95" customHeight="1" x14ac:dyDescent="0.25">
      <c r="A92" s="355"/>
      <c r="B92" s="56">
        <v>32</v>
      </c>
      <c r="C92" s="172"/>
      <c r="D92" s="170"/>
      <c r="E92" s="173"/>
      <c r="F92" s="279">
        <f>MIN(AE92:AE92:AX92)</f>
        <v>0</v>
      </c>
      <c r="G92" s="87">
        <f t="shared" si="8"/>
        <v>0</v>
      </c>
      <c r="H92" s="72">
        <f t="shared" si="9"/>
        <v>0</v>
      </c>
      <c r="I92" s="76">
        <f t="shared" si="10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6"/>
      <c r="Z92" s="266"/>
      <c r="AA92" s="266"/>
      <c r="AB92" s="266"/>
      <c r="AC92" s="266"/>
      <c r="AD92" s="268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6"/>
    </row>
    <row r="93" spans="1:50" ht="12.95" customHeight="1" x14ac:dyDescent="0.25">
      <c r="A93" s="355"/>
      <c r="B93" s="56">
        <v>33</v>
      </c>
      <c r="C93" s="93"/>
      <c r="D93" s="94"/>
      <c r="E93" s="95"/>
      <c r="F93" s="279">
        <f>MIN(AE93:AE93:AX93)</f>
        <v>0</v>
      </c>
      <c r="G93" s="87">
        <f t="shared" si="8"/>
        <v>0</v>
      </c>
      <c r="H93" s="72">
        <f t="shared" si="9"/>
        <v>0</v>
      </c>
      <c r="I93" s="76">
        <f t="shared" si="10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6"/>
      <c r="Z93" s="266"/>
      <c r="AA93" s="266"/>
      <c r="AB93" s="266"/>
      <c r="AC93" s="266"/>
      <c r="AD93" s="268"/>
      <c r="AE93" s="284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6"/>
    </row>
    <row r="94" spans="1:50" ht="12.95" customHeight="1" x14ac:dyDescent="0.25">
      <c r="A94" s="355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1">COUNTIF(J61:J93,"&gt;-1")</f>
        <v>0</v>
      </c>
      <c r="K94" s="74">
        <f t="shared" si="11"/>
        <v>0</v>
      </c>
      <c r="L94" s="74">
        <f t="shared" si="11"/>
        <v>1</v>
      </c>
      <c r="M94" s="74">
        <f t="shared" si="11"/>
        <v>0</v>
      </c>
      <c r="N94" s="74">
        <f t="shared" si="11"/>
        <v>0</v>
      </c>
      <c r="O94" s="74">
        <f t="shared" si="11"/>
        <v>0</v>
      </c>
      <c r="P94" s="74">
        <f t="shared" si="11"/>
        <v>0</v>
      </c>
      <c r="Q94" s="74">
        <f t="shared" si="11"/>
        <v>0</v>
      </c>
      <c r="R94" s="74">
        <f t="shared" si="11"/>
        <v>0</v>
      </c>
      <c r="S94" s="74">
        <f t="shared" si="11"/>
        <v>0</v>
      </c>
      <c r="T94" s="74">
        <f t="shared" si="11"/>
        <v>0</v>
      </c>
      <c r="U94" s="74">
        <f t="shared" si="11"/>
        <v>0</v>
      </c>
      <c r="V94" s="74">
        <f t="shared" si="11"/>
        <v>0</v>
      </c>
      <c r="W94" s="74">
        <f t="shared" si="11"/>
        <v>0</v>
      </c>
      <c r="X94" s="74">
        <f t="shared" si="11"/>
        <v>0</v>
      </c>
      <c r="Y94" s="74">
        <f t="shared" si="11"/>
        <v>0</v>
      </c>
      <c r="Z94" s="74">
        <f t="shared" si="11"/>
        <v>0</v>
      </c>
      <c r="AA94" s="74">
        <f t="shared" si="11"/>
        <v>0</v>
      </c>
      <c r="AB94" s="74">
        <f t="shared" si="11"/>
        <v>0</v>
      </c>
      <c r="AC94" s="74">
        <f t="shared" si="11"/>
        <v>0</v>
      </c>
      <c r="AD94" s="269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6"/>
    </row>
    <row r="95" spans="1:50" ht="12.95" customHeight="1" x14ac:dyDescent="0.25">
      <c r="A95" s="201" t="s">
        <v>32</v>
      </c>
      <c r="B95" s="202" t="s">
        <v>441</v>
      </c>
      <c r="C95" s="203" t="s">
        <v>464</v>
      </c>
      <c r="D95" s="203" t="s">
        <v>0</v>
      </c>
      <c r="E95" s="204" t="s">
        <v>469</v>
      </c>
      <c r="F95" s="205" t="s">
        <v>62</v>
      </c>
      <c r="G95" s="206" t="s">
        <v>456</v>
      </c>
      <c r="H95" s="207" t="s">
        <v>2</v>
      </c>
      <c r="I95" s="208" t="s">
        <v>3</v>
      </c>
      <c r="J95" s="209" t="s">
        <v>4</v>
      </c>
      <c r="K95" s="203" t="s">
        <v>5</v>
      </c>
      <c r="L95" s="203" t="s">
        <v>6</v>
      </c>
      <c r="M95" s="203" t="s">
        <v>7</v>
      </c>
      <c r="N95" s="203" t="s">
        <v>8</v>
      </c>
      <c r="O95" s="203" t="s">
        <v>9</v>
      </c>
      <c r="P95" s="203" t="s">
        <v>10</v>
      </c>
      <c r="Q95" s="203" t="s">
        <v>11</v>
      </c>
      <c r="R95" s="203" t="s">
        <v>12</v>
      </c>
      <c r="S95" s="203" t="s">
        <v>13</v>
      </c>
      <c r="T95" s="203" t="s">
        <v>14</v>
      </c>
      <c r="U95" s="203" t="s">
        <v>15</v>
      </c>
      <c r="V95" s="203" t="s">
        <v>16</v>
      </c>
      <c r="W95" s="203" t="s">
        <v>17</v>
      </c>
      <c r="X95" s="204" t="s">
        <v>18</v>
      </c>
      <c r="Y95" s="265" t="s">
        <v>451</v>
      </c>
      <c r="Z95" s="265" t="s">
        <v>452</v>
      </c>
      <c r="AA95" s="265" t="s">
        <v>453</v>
      </c>
      <c r="AB95" s="265" t="s">
        <v>454</v>
      </c>
      <c r="AC95" s="265" t="s">
        <v>455</v>
      </c>
      <c r="AD95" s="267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55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3">
        <f>MIN(AE96:AE96:AX96)</f>
        <v>2.6388888888888889E-2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27</v>
      </c>
      <c r="H96" s="72">
        <f>SUM(COUNTIF(J96:AC96,"&gt;-1"))</f>
        <v>7</v>
      </c>
      <c r="I96" s="76">
        <f>SUM(J96:AC96)</f>
        <v>27</v>
      </c>
      <c r="J96" s="73">
        <v>5</v>
      </c>
      <c r="K96" s="41"/>
      <c r="L96" s="41">
        <v>5</v>
      </c>
      <c r="M96" s="41">
        <v>3</v>
      </c>
      <c r="N96" s="41">
        <v>5</v>
      </c>
      <c r="O96" s="41">
        <v>5</v>
      </c>
      <c r="P96" s="41"/>
      <c r="Q96" s="41">
        <v>3</v>
      </c>
      <c r="R96" s="41">
        <v>1</v>
      </c>
      <c r="S96" s="41"/>
      <c r="T96" s="41"/>
      <c r="U96" s="41"/>
      <c r="V96" s="41"/>
      <c r="W96" s="41"/>
      <c r="X96" s="41"/>
      <c r="Y96" s="266"/>
      <c r="Z96" s="266"/>
      <c r="AA96" s="266"/>
      <c r="AB96" s="266"/>
      <c r="AC96" s="266"/>
      <c r="AD96" s="268"/>
      <c r="AE96" s="322">
        <v>2.7395833333333338E-2</v>
      </c>
      <c r="AF96" s="58"/>
      <c r="AG96" s="322">
        <v>2.7152777777777779E-2</v>
      </c>
      <c r="AH96" s="322">
        <v>2.6550925925925926E-2</v>
      </c>
      <c r="AI96" s="322">
        <v>2.6921296296296294E-2</v>
      </c>
      <c r="AJ96" s="322">
        <v>2.6388888888888889E-2</v>
      </c>
      <c r="AK96" s="60"/>
      <c r="AL96" s="322">
        <v>2.7604166666666666E-2</v>
      </c>
      <c r="AM96" s="322">
        <v>2.9212962962962965E-2</v>
      </c>
      <c r="AN96" s="322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55"/>
      <c r="B97" s="56">
        <v>2</v>
      </c>
      <c r="C97" s="31" t="s">
        <v>313</v>
      </c>
      <c r="D97" s="55">
        <v>1951</v>
      </c>
      <c r="E97" s="110" t="s">
        <v>317</v>
      </c>
      <c r="F97" s="323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6"/>
      <c r="Z97" s="266"/>
      <c r="AA97" s="266"/>
      <c r="AB97" s="266"/>
      <c r="AC97" s="266"/>
      <c r="AD97" s="268"/>
      <c r="AE97" s="325">
        <v>2.5370370370370366E-2</v>
      </c>
      <c r="AF97" s="58"/>
      <c r="AG97" s="322"/>
      <c r="AH97" s="322"/>
      <c r="AI97" s="58"/>
      <c r="AJ97" s="322"/>
      <c r="AK97" s="60"/>
      <c r="AL97" s="322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55"/>
      <c r="B98" s="56">
        <v>3</v>
      </c>
      <c r="C98" s="32"/>
      <c r="D98" s="53"/>
      <c r="E98" s="106"/>
      <c r="F98" s="323">
        <f>MIN(AE98:AE98:AX98)</f>
        <v>0</v>
      </c>
      <c r="G98" s="87">
        <f t="shared" ref="G98:G109" si="12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3">SUM(COUNTIF(J98:AC98,"&gt;-1"))</f>
        <v>0</v>
      </c>
      <c r="I98" s="76">
        <f t="shared" ref="I98:I109" si="14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1"/>
      <c r="U98" s="41"/>
      <c r="V98" s="41"/>
      <c r="W98" s="41"/>
      <c r="X98" s="41"/>
      <c r="Y98" s="266"/>
      <c r="Z98" s="266"/>
      <c r="AA98" s="266"/>
      <c r="AB98" s="266"/>
      <c r="AC98" s="266"/>
      <c r="AD98" s="268"/>
      <c r="AE98" s="80"/>
      <c r="AF98" s="57"/>
      <c r="AG98" s="322"/>
      <c r="AH98" s="322"/>
      <c r="AI98" s="58"/>
      <c r="AJ98" s="60"/>
      <c r="AK98" s="60"/>
      <c r="AL98" s="322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55"/>
      <c r="B99" s="56">
        <v>4</v>
      </c>
      <c r="C99" s="31"/>
      <c r="D99" s="55"/>
      <c r="E99" s="108"/>
      <c r="F99" s="323">
        <f>MIN(AE99:AE99:AX99)</f>
        <v>0</v>
      </c>
      <c r="G99" s="87">
        <f t="shared" si="12"/>
        <v>0</v>
      </c>
      <c r="H99" s="72">
        <f t="shared" si="13"/>
        <v>0</v>
      </c>
      <c r="I99" s="76">
        <f t="shared" si="14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6"/>
      <c r="Z99" s="266"/>
      <c r="AA99" s="266"/>
      <c r="AB99" s="266"/>
      <c r="AC99" s="266"/>
      <c r="AD99" s="268"/>
      <c r="AE99" s="69"/>
      <c r="AF99" s="58"/>
      <c r="AG99" s="322"/>
      <c r="AH99" s="322"/>
      <c r="AI99" s="58"/>
      <c r="AJ99" s="58"/>
      <c r="AK99" s="60"/>
      <c r="AL99" s="322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55"/>
      <c r="B100" s="56">
        <v>5</v>
      </c>
      <c r="C100" s="32"/>
      <c r="D100" s="53"/>
      <c r="E100" s="107"/>
      <c r="F100" s="323">
        <f>MIN(AE100:AE100:AX100)</f>
        <v>0</v>
      </c>
      <c r="G100" s="87">
        <f t="shared" si="12"/>
        <v>0</v>
      </c>
      <c r="H100" s="72">
        <f t="shared" si="13"/>
        <v>0</v>
      </c>
      <c r="I100" s="76">
        <f t="shared" si="14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1"/>
      <c r="U100" s="41"/>
      <c r="V100" s="41"/>
      <c r="W100" s="41"/>
      <c r="X100" s="41"/>
      <c r="Y100" s="266"/>
      <c r="Z100" s="266"/>
      <c r="AA100" s="266"/>
      <c r="AB100" s="266"/>
      <c r="AC100" s="266"/>
      <c r="AD100" s="268"/>
      <c r="AE100" s="69"/>
      <c r="AF100" s="58"/>
      <c r="AG100" s="322"/>
      <c r="AH100" s="58"/>
      <c r="AI100" s="58"/>
      <c r="AJ100" s="58"/>
      <c r="AK100" s="66"/>
      <c r="AL100" s="322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55"/>
      <c r="B101" s="56">
        <v>6</v>
      </c>
      <c r="C101" s="32"/>
      <c r="D101" s="53"/>
      <c r="E101" s="106"/>
      <c r="F101" s="323">
        <f>MIN(AE101:AE101:AX101)</f>
        <v>0</v>
      </c>
      <c r="G101" s="87">
        <f t="shared" si="12"/>
        <v>0</v>
      </c>
      <c r="H101" s="72">
        <f t="shared" si="13"/>
        <v>0</v>
      </c>
      <c r="I101" s="76">
        <f t="shared" si="14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6"/>
      <c r="Z101" s="266"/>
      <c r="AA101" s="266"/>
      <c r="AB101" s="266"/>
      <c r="AC101" s="266"/>
      <c r="AD101" s="268"/>
      <c r="AE101" s="80"/>
      <c r="AF101" s="58"/>
      <c r="AG101" s="322"/>
      <c r="AH101" s="58"/>
      <c r="AI101" s="58"/>
      <c r="AJ101" s="58"/>
      <c r="AK101" s="60"/>
      <c r="AL101" s="322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55"/>
      <c r="B102" s="56">
        <v>7</v>
      </c>
      <c r="C102" s="31"/>
      <c r="D102" s="55"/>
      <c r="E102" s="107"/>
      <c r="F102" s="323">
        <f>MIN(AE102:AE102:AX102)</f>
        <v>0</v>
      </c>
      <c r="G102" s="87">
        <f t="shared" si="12"/>
        <v>0</v>
      </c>
      <c r="H102" s="72">
        <f t="shared" si="13"/>
        <v>0</v>
      </c>
      <c r="I102" s="76">
        <f t="shared" si="14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6"/>
      <c r="Z102" s="266"/>
      <c r="AA102" s="266"/>
      <c r="AB102" s="266"/>
      <c r="AC102" s="266"/>
      <c r="AD102" s="268"/>
      <c r="AE102" s="284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55"/>
      <c r="B103" s="56">
        <v>8</v>
      </c>
      <c r="C103" s="32"/>
      <c r="D103" s="53"/>
      <c r="E103" s="106"/>
      <c r="F103" s="323">
        <f>MIN(AE103:AE103:AX103)</f>
        <v>0</v>
      </c>
      <c r="G103" s="87">
        <f t="shared" si="12"/>
        <v>0</v>
      </c>
      <c r="H103" s="72">
        <f t="shared" si="13"/>
        <v>0</v>
      </c>
      <c r="I103" s="76">
        <f t="shared" si="14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6"/>
      <c r="Z103" s="266"/>
      <c r="AA103" s="266"/>
      <c r="AB103" s="266"/>
      <c r="AC103" s="266"/>
      <c r="AD103" s="268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55"/>
      <c r="B104" s="56">
        <v>9</v>
      </c>
      <c r="C104" s="32"/>
      <c r="D104" s="53"/>
      <c r="E104" s="106"/>
      <c r="F104" s="323">
        <f>MIN(AE104:AE104:AX104)</f>
        <v>0</v>
      </c>
      <c r="G104" s="87">
        <f t="shared" si="12"/>
        <v>0</v>
      </c>
      <c r="H104" s="72">
        <f t="shared" si="13"/>
        <v>0</v>
      </c>
      <c r="I104" s="76">
        <f t="shared" si="14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6"/>
      <c r="Z104" s="266"/>
      <c r="AA104" s="266"/>
      <c r="AB104" s="266"/>
      <c r="AC104" s="266"/>
      <c r="AD104" s="268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55"/>
      <c r="B105" s="56">
        <v>10</v>
      </c>
      <c r="C105" s="32"/>
      <c r="D105" s="53"/>
      <c r="E105" s="106"/>
      <c r="F105" s="323">
        <f>MIN(AE105:AE105:AX105)</f>
        <v>0</v>
      </c>
      <c r="G105" s="87">
        <f t="shared" si="12"/>
        <v>0</v>
      </c>
      <c r="H105" s="72">
        <f t="shared" si="13"/>
        <v>0</v>
      </c>
      <c r="I105" s="76">
        <f t="shared" si="14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6"/>
      <c r="Z105" s="266"/>
      <c r="AA105" s="266"/>
      <c r="AB105" s="266"/>
      <c r="AC105" s="266"/>
      <c r="AD105" s="268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55"/>
      <c r="B106" s="56">
        <v>11</v>
      </c>
      <c r="C106" s="32"/>
      <c r="D106" s="53"/>
      <c r="E106" s="106"/>
      <c r="F106" s="323">
        <f>MIN(AE106:AE106:AX106)</f>
        <v>0</v>
      </c>
      <c r="G106" s="87">
        <f t="shared" si="12"/>
        <v>0</v>
      </c>
      <c r="H106" s="72">
        <f t="shared" si="13"/>
        <v>0</v>
      </c>
      <c r="I106" s="76">
        <f t="shared" si="14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6"/>
      <c r="Z106" s="266"/>
      <c r="AA106" s="266"/>
      <c r="AB106" s="266"/>
      <c r="AC106" s="266"/>
      <c r="AD106" s="268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55"/>
      <c r="B107" s="56">
        <v>12</v>
      </c>
      <c r="C107" s="1"/>
      <c r="D107" s="2"/>
      <c r="E107" s="3"/>
      <c r="F107" s="323">
        <f>MIN(AE107:AE107:AX107)</f>
        <v>0</v>
      </c>
      <c r="G107" s="87">
        <f t="shared" si="12"/>
        <v>0</v>
      </c>
      <c r="H107" s="72">
        <f t="shared" si="13"/>
        <v>0</v>
      </c>
      <c r="I107" s="76">
        <f t="shared" si="14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6"/>
      <c r="Z107" s="266"/>
      <c r="AA107" s="266"/>
      <c r="AB107" s="266"/>
      <c r="AC107" s="266"/>
      <c r="AD107" s="268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55"/>
      <c r="B108" s="56">
        <v>13</v>
      </c>
      <c r="C108" s="97"/>
      <c r="D108" s="96"/>
      <c r="E108" s="98"/>
      <c r="F108" s="323">
        <f>MIN(AE108:AE108:AX108)</f>
        <v>0</v>
      </c>
      <c r="G108" s="87">
        <f t="shared" si="12"/>
        <v>0</v>
      </c>
      <c r="H108" s="72">
        <f t="shared" si="13"/>
        <v>0</v>
      </c>
      <c r="I108" s="76">
        <f t="shared" si="14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6"/>
      <c r="Z108" s="266"/>
      <c r="AA108" s="266"/>
      <c r="AB108" s="266"/>
      <c r="AC108" s="266"/>
      <c r="AD108" s="268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55"/>
      <c r="B109" s="56">
        <v>14</v>
      </c>
      <c r="C109" s="97"/>
      <c r="D109" s="96"/>
      <c r="E109" s="98"/>
      <c r="F109" s="323">
        <f>MIN(AE109:AE109:AX109)</f>
        <v>0</v>
      </c>
      <c r="G109" s="87">
        <f t="shared" si="12"/>
        <v>0</v>
      </c>
      <c r="H109" s="72">
        <f t="shared" si="13"/>
        <v>0</v>
      </c>
      <c r="I109" s="76">
        <f t="shared" si="14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6"/>
      <c r="Z109" s="266"/>
      <c r="AA109" s="266"/>
      <c r="AB109" s="266"/>
      <c r="AC109" s="266"/>
      <c r="AD109" s="268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55"/>
      <c r="B110" s="56"/>
      <c r="C110" s="83"/>
      <c r="D110" s="84"/>
      <c r="E110" s="109"/>
      <c r="F110" s="85"/>
      <c r="G110" s="86"/>
      <c r="H110" s="136"/>
      <c r="I110" s="77">
        <f>SUM(J110:X110)</f>
        <v>8</v>
      </c>
      <c r="J110" s="74">
        <f t="shared" ref="J110:AC110" si="15">COUNTIF(J96:J109,"&gt;-1")</f>
        <v>2</v>
      </c>
      <c r="K110" s="63">
        <f t="shared" si="15"/>
        <v>0</v>
      </c>
      <c r="L110" s="63">
        <f t="shared" si="15"/>
        <v>1</v>
      </c>
      <c r="M110" s="63">
        <f t="shared" si="15"/>
        <v>1</v>
      </c>
      <c r="N110" s="63">
        <f t="shared" si="15"/>
        <v>1</v>
      </c>
      <c r="O110" s="63">
        <f t="shared" si="15"/>
        <v>1</v>
      </c>
      <c r="P110" s="63">
        <f t="shared" si="15"/>
        <v>0</v>
      </c>
      <c r="Q110" s="63">
        <f t="shared" si="15"/>
        <v>1</v>
      </c>
      <c r="R110" s="63">
        <f t="shared" si="15"/>
        <v>1</v>
      </c>
      <c r="S110" s="63">
        <f t="shared" si="15"/>
        <v>0</v>
      </c>
      <c r="T110" s="63">
        <f t="shared" si="15"/>
        <v>0</v>
      </c>
      <c r="U110" s="63">
        <f t="shared" si="15"/>
        <v>0</v>
      </c>
      <c r="V110" s="63">
        <f t="shared" si="15"/>
        <v>0</v>
      </c>
      <c r="W110" s="63">
        <f t="shared" si="15"/>
        <v>0</v>
      </c>
      <c r="X110" s="79">
        <f t="shared" si="15"/>
        <v>0</v>
      </c>
      <c r="Y110" s="79">
        <f t="shared" si="15"/>
        <v>0</v>
      </c>
      <c r="Z110" s="79">
        <f t="shared" si="15"/>
        <v>0</v>
      </c>
      <c r="AA110" s="79">
        <f t="shared" si="15"/>
        <v>0</v>
      </c>
      <c r="AB110" s="79">
        <f t="shared" si="15"/>
        <v>0</v>
      </c>
      <c r="AC110" s="79">
        <f t="shared" si="15"/>
        <v>0</v>
      </c>
      <c r="AD110" s="269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1" t="s">
        <v>32</v>
      </c>
      <c r="B111" s="202" t="s">
        <v>441</v>
      </c>
      <c r="C111" s="203" t="s">
        <v>464</v>
      </c>
      <c r="D111" s="203" t="s">
        <v>0</v>
      </c>
      <c r="E111" s="204" t="s">
        <v>469</v>
      </c>
      <c r="F111" s="205" t="s">
        <v>62</v>
      </c>
      <c r="G111" s="206" t="s">
        <v>456</v>
      </c>
      <c r="H111" s="207" t="s">
        <v>2</v>
      </c>
      <c r="I111" s="208" t="s">
        <v>3</v>
      </c>
      <c r="J111" s="209" t="s">
        <v>4</v>
      </c>
      <c r="K111" s="203" t="s">
        <v>5</v>
      </c>
      <c r="L111" s="203" t="s">
        <v>6</v>
      </c>
      <c r="M111" s="203" t="s">
        <v>7</v>
      </c>
      <c r="N111" s="203" t="s">
        <v>8</v>
      </c>
      <c r="O111" s="203" t="s">
        <v>9</v>
      </c>
      <c r="P111" s="203" t="s">
        <v>10</v>
      </c>
      <c r="Q111" s="203" t="s">
        <v>11</v>
      </c>
      <c r="R111" s="203" t="s">
        <v>12</v>
      </c>
      <c r="S111" s="203" t="s">
        <v>13</v>
      </c>
      <c r="T111" s="203" t="s">
        <v>14</v>
      </c>
      <c r="U111" s="203" t="s">
        <v>15</v>
      </c>
      <c r="V111" s="203" t="s">
        <v>16</v>
      </c>
      <c r="W111" s="203" t="s">
        <v>17</v>
      </c>
      <c r="X111" s="204" t="s">
        <v>18</v>
      </c>
      <c r="Y111" s="265" t="s">
        <v>451</v>
      </c>
      <c r="Z111" s="265" t="s">
        <v>452</v>
      </c>
      <c r="AA111" s="265" t="s">
        <v>453</v>
      </c>
      <c r="AB111" s="265" t="s">
        <v>454</v>
      </c>
      <c r="AC111" s="265" t="s">
        <v>455</v>
      </c>
      <c r="AD111" s="267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55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3">
        <f>MIN(AE112:AE112:AX112)</f>
        <v>2.7430555555555555E-2</v>
      </c>
      <c r="G112" s="87">
        <f t="shared" ref="G112:G122" si="16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52</v>
      </c>
      <c r="H112" s="72">
        <f t="shared" ref="H112:H122" si="17">SUM(COUNTIF(J112:AC112,"&gt;-1"))</f>
        <v>14</v>
      </c>
      <c r="I112" s="76">
        <f t="shared" ref="I112:I122" si="18">SUM(J112:AC112)</f>
        <v>52</v>
      </c>
      <c r="J112" s="292">
        <v>3</v>
      </c>
      <c r="K112" s="41">
        <v>4</v>
      </c>
      <c r="L112" s="41">
        <v>4</v>
      </c>
      <c r="M112" s="41">
        <v>1</v>
      </c>
      <c r="N112" s="41">
        <v>4</v>
      </c>
      <c r="O112" s="41">
        <v>3</v>
      </c>
      <c r="P112" s="41">
        <v>2</v>
      </c>
      <c r="Q112" s="41">
        <v>4</v>
      </c>
      <c r="R112" s="41">
        <v>2</v>
      </c>
      <c r="S112" s="41"/>
      <c r="T112" s="41">
        <v>1</v>
      </c>
      <c r="U112" s="41">
        <v>2</v>
      </c>
      <c r="V112" s="41">
        <v>10</v>
      </c>
      <c r="W112" s="41"/>
      <c r="X112" s="41">
        <v>8</v>
      </c>
      <c r="Y112" s="266"/>
      <c r="Z112" s="266">
        <v>4</v>
      </c>
      <c r="AA112" s="266"/>
      <c r="AB112" s="266"/>
      <c r="AC112" s="266"/>
      <c r="AD112" s="268"/>
      <c r="AE112" s="325">
        <v>3.1516203703703706E-2</v>
      </c>
      <c r="AF112" s="325">
        <v>3.0555555555555555E-2</v>
      </c>
      <c r="AG112" s="325">
        <v>2.9953703703703705E-2</v>
      </c>
      <c r="AH112" s="325">
        <v>2.9178240740740741E-2</v>
      </c>
      <c r="AI112" s="325">
        <v>2.7951388888888887E-2</v>
      </c>
      <c r="AJ112" s="325">
        <v>2.8321759259259258E-2</v>
      </c>
      <c r="AK112" s="325">
        <v>2.9502314814814815E-2</v>
      </c>
      <c r="AL112" s="325">
        <v>2.7430555555555555E-2</v>
      </c>
      <c r="AM112" s="325">
        <v>2.836805555555556E-2</v>
      </c>
      <c r="AN112" s="58"/>
      <c r="AO112" s="325">
        <v>3.0520833333333334E-2</v>
      </c>
      <c r="AP112" s="325">
        <v>2.988425925925926E-2</v>
      </c>
      <c r="AQ112" s="325">
        <v>2.7685185185185188E-2</v>
      </c>
      <c r="AR112" s="60"/>
      <c r="AS112" s="325">
        <v>2.9953703703703705E-2</v>
      </c>
      <c r="AT112" s="58"/>
      <c r="AU112" s="325">
        <v>2.9525462962962962E-2</v>
      </c>
      <c r="AV112" s="60"/>
      <c r="AW112" s="60"/>
      <c r="AX112" s="61"/>
    </row>
    <row r="113" spans="1:50" ht="12.95" customHeight="1" x14ac:dyDescent="0.25">
      <c r="A113" s="355"/>
      <c r="B113" s="56">
        <v>2</v>
      </c>
      <c r="C113" s="33" t="s">
        <v>107</v>
      </c>
      <c r="D113" s="54">
        <v>1995</v>
      </c>
      <c r="E113" s="111" t="s">
        <v>323</v>
      </c>
      <c r="F113" s="323">
        <f>MIN(AE113:AE113:AX113)</f>
        <v>2.7152777777777779E-2</v>
      </c>
      <c r="G113" s="87">
        <f t="shared" si="16"/>
        <v>17</v>
      </c>
      <c r="H113" s="72">
        <f t="shared" si="17"/>
        <v>4</v>
      </c>
      <c r="I113" s="76">
        <f t="shared" si="18"/>
        <v>17</v>
      </c>
      <c r="J113" s="292"/>
      <c r="K113" s="41">
        <v>6</v>
      </c>
      <c r="L113" s="41"/>
      <c r="M113" s="41"/>
      <c r="N113" s="41">
        <v>3</v>
      </c>
      <c r="O113" s="41"/>
      <c r="P113" s="41">
        <v>3</v>
      </c>
      <c r="Q113" s="41">
        <v>5</v>
      </c>
      <c r="R113" s="171"/>
      <c r="S113" s="171"/>
      <c r="T113" s="41"/>
      <c r="U113" s="41"/>
      <c r="V113" s="41"/>
      <c r="W113" s="41"/>
      <c r="X113" s="41"/>
      <c r="Y113" s="266"/>
      <c r="Z113" s="266"/>
      <c r="AA113" s="266"/>
      <c r="AB113" s="266"/>
      <c r="AC113" s="266"/>
      <c r="AD113" s="268"/>
      <c r="AE113" s="80"/>
      <c r="AF113" s="325">
        <v>2.8206018518518519E-2</v>
      </c>
      <c r="AG113" s="325"/>
      <c r="AH113" s="325"/>
      <c r="AI113" s="325">
        <v>2.9155092592592594E-2</v>
      </c>
      <c r="AJ113" s="60"/>
      <c r="AK113" s="325">
        <v>2.7916666666666669E-2</v>
      </c>
      <c r="AL113" s="325">
        <v>2.7152777777777779E-2</v>
      </c>
      <c r="AM113" s="58"/>
      <c r="AN113" s="66"/>
      <c r="AO113" s="58"/>
      <c r="AP113" s="58"/>
      <c r="AQ113" s="58"/>
      <c r="AR113" s="66"/>
      <c r="AS113" s="325"/>
      <c r="AT113" s="58"/>
      <c r="AU113" s="325"/>
      <c r="AV113" s="60"/>
      <c r="AW113" s="60"/>
      <c r="AX113" s="61"/>
    </row>
    <row r="114" spans="1:50" ht="12.95" customHeight="1" x14ac:dyDescent="0.25">
      <c r="A114" s="355"/>
      <c r="B114" s="56">
        <v>3</v>
      </c>
      <c r="C114" s="32" t="s">
        <v>121</v>
      </c>
      <c r="D114" s="53">
        <v>1981</v>
      </c>
      <c r="E114" s="106" t="s">
        <v>339</v>
      </c>
      <c r="F114" s="323">
        <f>MIN(AE114:AE114:AX114)</f>
        <v>2.9537037037037039E-2</v>
      </c>
      <c r="G114" s="87">
        <f t="shared" si="16"/>
        <v>2</v>
      </c>
      <c r="H114" s="72">
        <f t="shared" si="17"/>
        <v>1</v>
      </c>
      <c r="I114" s="76">
        <f t="shared" si="18"/>
        <v>2</v>
      </c>
      <c r="J114" s="292"/>
      <c r="K114" s="41"/>
      <c r="L114" s="41"/>
      <c r="M114" s="41"/>
      <c r="N114" s="41"/>
      <c r="O114" s="41">
        <v>2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266"/>
      <c r="Z114" s="266"/>
      <c r="AA114" s="266"/>
      <c r="AB114" s="266"/>
      <c r="AC114" s="266"/>
      <c r="AD114" s="268"/>
      <c r="AE114" s="69"/>
      <c r="AF114" s="325"/>
      <c r="AG114" s="325"/>
      <c r="AH114" s="66"/>
      <c r="AI114" s="66"/>
      <c r="AJ114" s="325">
        <v>2.9537037037037039E-2</v>
      </c>
      <c r="AK114" s="325"/>
      <c r="AL114" s="325"/>
      <c r="AM114" s="66"/>
      <c r="AN114" s="59"/>
      <c r="AO114" s="66"/>
      <c r="AP114" s="66"/>
      <c r="AQ114" s="59"/>
      <c r="AR114" s="66"/>
      <c r="AS114" s="325"/>
      <c r="AT114" s="58"/>
      <c r="AU114" s="325"/>
      <c r="AV114" s="60"/>
      <c r="AW114" s="60"/>
      <c r="AX114" s="61"/>
    </row>
    <row r="115" spans="1:50" ht="12.95" customHeight="1" x14ac:dyDescent="0.25">
      <c r="A115" s="355"/>
      <c r="B115" s="56">
        <v>4</v>
      </c>
      <c r="C115" s="32" t="s">
        <v>515</v>
      </c>
      <c r="D115" s="53">
        <v>1993</v>
      </c>
      <c r="E115" s="106" t="s">
        <v>60</v>
      </c>
      <c r="F115" s="323">
        <f>MIN(AE115:AE115:AX115)</f>
        <v>3.6030092592592593E-2</v>
      </c>
      <c r="G115" s="87">
        <f t="shared" si="16"/>
        <v>1</v>
      </c>
      <c r="H115" s="72">
        <f t="shared" si="17"/>
        <v>1</v>
      </c>
      <c r="I115" s="76">
        <f t="shared" si="18"/>
        <v>1</v>
      </c>
      <c r="J115" s="292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>
        <v>1</v>
      </c>
      <c r="V115" s="41"/>
      <c r="W115" s="41"/>
      <c r="X115" s="41"/>
      <c r="Y115" s="266"/>
      <c r="Z115" s="266"/>
      <c r="AA115" s="266"/>
      <c r="AB115" s="266"/>
      <c r="AC115" s="266"/>
      <c r="AD115" s="268"/>
      <c r="AE115" s="70"/>
      <c r="AF115" s="325"/>
      <c r="AG115" s="325"/>
      <c r="AH115" s="60"/>
      <c r="AI115" s="60"/>
      <c r="AJ115" s="58"/>
      <c r="AK115" s="325"/>
      <c r="AL115" s="325"/>
      <c r="AM115" s="60"/>
      <c r="AN115" s="58"/>
      <c r="AO115" s="60"/>
      <c r="AP115" s="325">
        <v>3.6030092592592593E-2</v>
      </c>
      <c r="AQ115" s="59"/>
      <c r="AR115" s="60"/>
      <c r="AS115" s="325"/>
      <c r="AT115" s="58"/>
      <c r="AU115" s="58"/>
      <c r="AV115" s="60"/>
      <c r="AW115" s="60"/>
      <c r="AX115" s="61"/>
    </row>
    <row r="116" spans="1:50" ht="12.95" customHeight="1" x14ac:dyDescent="0.25">
      <c r="A116" s="355"/>
      <c r="B116" s="56">
        <v>5</v>
      </c>
      <c r="C116" s="32"/>
      <c r="D116" s="53"/>
      <c r="E116" s="106"/>
      <c r="F116" s="323">
        <f>MIN(AE116:AE116:AX116)</f>
        <v>0</v>
      </c>
      <c r="G116" s="87">
        <f t="shared" si="16"/>
        <v>0</v>
      </c>
      <c r="H116" s="72">
        <f t="shared" si="17"/>
        <v>0</v>
      </c>
      <c r="I116" s="76">
        <f t="shared" si="18"/>
        <v>0</v>
      </c>
      <c r="J116" s="29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6"/>
      <c r="Z116" s="266"/>
      <c r="AA116" s="266"/>
      <c r="AB116" s="266"/>
      <c r="AC116" s="266"/>
      <c r="AD116" s="268"/>
      <c r="AE116" s="69"/>
      <c r="AF116" s="325"/>
      <c r="AG116" s="325"/>
      <c r="AH116" s="66"/>
      <c r="AI116" s="66"/>
      <c r="AJ116" s="60"/>
      <c r="AK116" s="325"/>
      <c r="AL116" s="325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55"/>
      <c r="B117" s="56">
        <v>6</v>
      </c>
      <c r="C117" s="32"/>
      <c r="D117" s="53"/>
      <c r="E117" s="106"/>
      <c r="F117" s="323">
        <f>MIN(AE117:AE117:AX117)</f>
        <v>0</v>
      </c>
      <c r="G117" s="87">
        <f t="shared" si="16"/>
        <v>0</v>
      </c>
      <c r="H117" s="72">
        <f t="shared" si="17"/>
        <v>0</v>
      </c>
      <c r="I117" s="76">
        <f t="shared" si="18"/>
        <v>0</v>
      </c>
      <c r="J117" s="292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6"/>
      <c r="Z117" s="266"/>
      <c r="AA117" s="266"/>
      <c r="AB117" s="266"/>
      <c r="AC117" s="266"/>
      <c r="AD117" s="268"/>
      <c r="AE117" s="69"/>
      <c r="AF117" s="325"/>
      <c r="AG117" s="60"/>
      <c r="AH117" s="66"/>
      <c r="AI117" s="66"/>
      <c r="AJ117" s="66"/>
      <c r="AK117" s="66"/>
      <c r="AL117" s="325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55"/>
      <c r="B118" s="56">
        <v>7</v>
      </c>
      <c r="C118" s="32"/>
      <c r="D118" s="53"/>
      <c r="E118" s="106"/>
      <c r="F118" s="323">
        <f>MIN(AE118:AE118:AX118)</f>
        <v>0</v>
      </c>
      <c r="G118" s="87">
        <f t="shared" si="16"/>
        <v>0</v>
      </c>
      <c r="H118" s="72">
        <f t="shared" si="17"/>
        <v>0</v>
      </c>
      <c r="I118" s="76">
        <f t="shared" si="18"/>
        <v>0</v>
      </c>
      <c r="J118" s="292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6"/>
      <c r="Z118" s="266"/>
      <c r="AA118" s="266"/>
      <c r="AB118" s="266"/>
      <c r="AC118" s="266"/>
      <c r="AD118" s="268"/>
      <c r="AE118" s="70"/>
      <c r="AF118" s="325"/>
      <c r="AG118" s="60"/>
      <c r="AH118" s="66"/>
      <c r="AI118" s="66"/>
      <c r="AJ118" s="58"/>
      <c r="AK118" s="66"/>
      <c r="AL118" s="325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55"/>
      <c r="B119" s="56">
        <v>8</v>
      </c>
      <c r="C119" s="33"/>
      <c r="D119" s="54"/>
      <c r="E119" s="107"/>
      <c r="F119" s="323">
        <f>MIN(AE119:AE119:AX119)</f>
        <v>0</v>
      </c>
      <c r="G119" s="87">
        <f t="shared" si="16"/>
        <v>0</v>
      </c>
      <c r="H119" s="72">
        <f t="shared" si="17"/>
        <v>0</v>
      </c>
      <c r="I119" s="76">
        <f t="shared" si="18"/>
        <v>0</v>
      </c>
      <c r="J119" s="292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6"/>
      <c r="Z119" s="266"/>
      <c r="AA119" s="266"/>
      <c r="AB119" s="266"/>
      <c r="AC119" s="266"/>
      <c r="AD119" s="268"/>
      <c r="AE119" s="69"/>
      <c r="AF119" s="325"/>
      <c r="AG119" s="60"/>
      <c r="AH119" s="60"/>
      <c r="AI119" s="60"/>
      <c r="AJ119" s="60"/>
      <c r="AK119" s="60"/>
      <c r="AL119" s="325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55"/>
      <c r="B120" s="56">
        <v>9</v>
      </c>
      <c r="C120" s="32"/>
      <c r="D120" s="53"/>
      <c r="E120" s="106"/>
      <c r="F120" s="323">
        <f>MIN(AE120:AE120:AX120)</f>
        <v>0</v>
      </c>
      <c r="G120" s="87">
        <f t="shared" si="16"/>
        <v>0</v>
      </c>
      <c r="H120" s="72">
        <f t="shared" si="17"/>
        <v>0</v>
      </c>
      <c r="I120" s="76">
        <f t="shared" si="18"/>
        <v>0</v>
      </c>
      <c r="J120" s="292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6"/>
      <c r="Z120" s="266"/>
      <c r="AA120" s="266"/>
      <c r="AB120" s="266"/>
      <c r="AC120" s="266"/>
      <c r="AD120" s="268"/>
      <c r="AE120" s="70"/>
      <c r="AF120" s="325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55"/>
      <c r="B121" s="56">
        <v>10</v>
      </c>
      <c r="C121" s="33"/>
      <c r="D121" s="54"/>
      <c r="E121" s="106"/>
      <c r="F121" s="323">
        <f>MIN(AE121:AE121:AX121)</f>
        <v>0</v>
      </c>
      <c r="G121" s="87">
        <f t="shared" si="16"/>
        <v>0</v>
      </c>
      <c r="H121" s="72">
        <f t="shared" si="17"/>
        <v>0</v>
      </c>
      <c r="I121" s="76">
        <f t="shared" si="18"/>
        <v>0</v>
      </c>
      <c r="J121" s="292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6"/>
      <c r="Z121" s="266"/>
      <c r="AA121" s="266"/>
      <c r="AB121" s="266"/>
      <c r="AC121" s="266"/>
      <c r="AD121" s="268"/>
      <c r="AE121" s="69"/>
      <c r="AF121" s="325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55"/>
      <c r="B122" s="56">
        <v>11</v>
      </c>
      <c r="C122" s="33"/>
      <c r="D122" s="54"/>
      <c r="E122" s="107"/>
      <c r="F122" s="323">
        <f>MIN(AE122:AE122:AX122)</f>
        <v>0</v>
      </c>
      <c r="G122" s="87">
        <f t="shared" si="16"/>
        <v>0</v>
      </c>
      <c r="H122" s="72">
        <f t="shared" si="17"/>
        <v>0</v>
      </c>
      <c r="I122" s="76">
        <f t="shared" si="18"/>
        <v>0</v>
      </c>
      <c r="J122" s="293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4"/>
      <c r="Y122" s="295"/>
      <c r="Z122" s="295"/>
      <c r="AA122" s="295"/>
      <c r="AB122" s="295"/>
      <c r="AC122" s="295"/>
      <c r="AD122" s="268"/>
      <c r="AE122" s="69"/>
      <c r="AF122" s="325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56"/>
      <c r="B123" s="158"/>
      <c r="C123" s="88"/>
      <c r="D123" s="89"/>
      <c r="E123" s="147"/>
      <c r="F123" s="90"/>
      <c r="G123" s="91"/>
      <c r="H123" s="137"/>
      <c r="I123" s="77">
        <f>SUM(J123:X123)</f>
        <v>19</v>
      </c>
      <c r="J123" s="289">
        <f t="shared" ref="J123:AC123" si="19">COUNTIF(J112:J122,"&gt;-1")</f>
        <v>1</v>
      </c>
      <c r="K123" s="290">
        <f t="shared" si="19"/>
        <v>2</v>
      </c>
      <c r="L123" s="290">
        <f t="shared" si="19"/>
        <v>1</v>
      </c>
      <c r="M123" s="290">
        <f t="shared" si="19"/>
        <v>1</v>
      </c>
      <c r="N123" s="290">
        <f t="shared" si="19"/>
        <v>2</v>
      </c>
      <c r="O123" s="290">
        <f t="shared" si="19"/>
        <v>2</v>
      </c>
      <c r="P123" s="290">
        <f t="shared" si="19"/>
        <v>2</v>
      </c>
      <c r="Q123" s="290">
        <f t="shared" si="19"/>
        <v>2</v>
      </c>
      <c r="R123" s="290">
        <f t="shared" si="19"/>
        <v>1</v>
      </c>
      <c r="S123" s="290">
        <f t="shared" si="19"/>
        <v>0</v>
      </c>
      <c r="T123" s="290">
        <f t="shared" si="19"/>
        <v>1</v>
      </c>
      <c r="U123" s="290">
        <f t="shared" si="19"/>
        <v>2</v>
      </c>
      <c r="V123" s="290">
        <f t="shared" si="19"/>
        <v>1</v>
      </c>
      <c r="W123" s="290">
        <f t="shared" si="19"/>
        <v>0</v>
      </c>
      <c r="X123" s="291">
        <f t="shared" si="19"/>
        <v>1</v>
      </c>
      <c r="Y123" s="291">
        <f t="shared" si="19"/>
        <v>0</v>
      </c>
      <c r="Z123" s="291">
        <f t="shared" si="19"/>
        <v>1</v>
      </c>
      <c r="AA123" s="291">
        <f t="shared" si="19"/>
        <v>0</v>
      </c>
      <c r="AB123" s="291">
        <f t="shared" si="19"/>
        <v>0</v>
      </c>
      <c r="AC123" s="291">
        <f t="shared" si="19"/>
        <v>0</v>
      </c>
      <c r="AD123" s="271"/>
      <c r="AE123" s="281"/>
      <c r="AF123" s="104"/>
      <c r="AG123" s="282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1" t="s">
        <v>32</v>
      </c>
      <c r="B124" s="202" t="s">
        <v>441</v>
      </c>
      <c r="C124" s="203" t="s">
        <v>464</v>
      </c>
      <c r="D124" s="203" t="s">
        <v>0</v>
      </c>
      <c r="E124" s="204" t="s">
        <v>469</v>
      </c>
      <c r="F124" s="205" t="s">
        <v>62</v>
      </c>
      <c r="G124" s="206" t="s">
        <v>456</v>
      </c>
      <c r="H124" s="207" t="s">
        <v>2</v>
      </c>
      <c r="I124" s="208" t="s">
        <v>3</v>
      </c>
      <c r="J124" s="209" t="s">
        <v>4</v>
      </c>
      <c r="K124" s="203" t="s">
        <v>5</v>
      </c>
      <c r="L124" s="203" t="s">
        <v>6</v>
      </c>
      <c r="M124" s="203" t="s">
        <v>7</v>
      </c>
      <c r="N124" s="203" t="s">
        <v>8</v>
      </c>
      <c r="O124" s="203" t="s">
        <v>9</v>
      </c>
      <c r="P124" s="203" t="s">
        <v>10</v>
      </c>
      <c r="Q124" s="203" t="s">
        <v>11</v>
      </c>
      <c r="R124" s="203" t="s">
        <v>12</v>
      </c>
      <c r="S124" s="203" t="s">
        <v>13</v>
      </c>
      <c r="T124" s="203" t="s">
        <v>14</v>
      </c>
      <c r="U124" s="203" t="s">
        <v>15</v>
      </c>
      <c r="V124" s="203" t="s">
        <v>16</v>
      </c>
      <c r="W124" s="203" t="s">
        <v>17</v>
      </c>
      <c r="X124" s="204" t="s">
        <v>18</v>
      </c>
      <c r="Y124" s="265" t="s">
        <v>451</v>
      </c>
      <c r="Z124" s="265" t="s">
        <v>452</v>
      </c>
      <c r="AA124" s="265" t="s">
        <v>453</v>
      </c>
      <c r="AB124" s="265" t="s">
        <v>454</v>
      </c>
      <c r="AC124" s="265" t="s">
        <v>455</v>
      </c>
      <c r="AD124" s="267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54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3">
        <f>MIN(AE125:AE125:AX125)</f>
        <v>2.6712962962962966E-2</v>
      </c>
      <c r="G125" s="87">
        <f t="shared" ref="G125:G130" si="20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59</v>
      </c>
      <c r="H125" s="72">
        <f t="shared" ref="H125:H130" si="21">SUM(COUNTIF(J125:AC125,"&gt;-1"))</f>
        <v>13</v>
      </c>
      <c r="I125" s="76">
        <f t="shared" ref="I125:I130" si="22">SUM(J125:AC125)</f>
        <v>59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>
        <v>4</v>
      </c>
      <c r="P125" s="40">
        <v>4</v>
      </c>
      <c r="Q125" s="40">
        <v>6</v>
      </c>
      <c r="R125" s="40">
        <v>3</v>
      </c>
      <c r="S125" s="40">
        <v>2</v>
      </c>
      <c r="T125" s="40">
        <v>2</v>
      </c>
      <c r="U125" s="40"/>
      <c r="V125" s="40"/>
      <c r="W125" s="40"/>
      <c r="X125" s="171"/>
      <c r="Y125" s="41">
        <v>6</v>
      </c>
      <c r="Z125" s="266">
        <v>5</v>
      </c>
      <c r="AA125" s="337"/>
      <c r="AB125" s="337"/>
      <c r="AC125" s="337"/>
      <c r="AD125" s="338"/>
      <c r="AE125" s="325">
        <v>2.7384259259259257E-2</v>
      </c>
      <c r="AF125" s="325">
        <v>2.7141203703703706E-2</v>
      </c>
      <c r="AG125" s="325">
        <v>2.7141203703703706E-2</v>
      </c>
      <c r="AH125" s="325">
        <v>2.6967592592592595E-2</v>
      </c>
      <c r="AI125" s="325">
        <v>2.6909722222222224E-2</v>
      </c>
      <c r="AJ125" s="325">
        <v>2.7685185185185188E-2</v>
      </c>
      <c r="AK125" s="325">
        <v>2.6759259259259257E-2</v>
      </c>
      <c r="AL125" s="325">
        <v>2.7118055555555552E-2</v>
      </c>
      <c r="AM125" s="325">
        <v>2.7546296296296294E-2</v>
      </c>
      <c r="AN125" s="325">
        <v>2.6759259259259257E-2</v>
      </c>
      <c r="AO125" s="325">
        <v>2.6712962962962966E-2</v>
      </c>
      <c r="AP125" s="155"/>
      <c r="AQ125" s="155"/>
      <c r="AR125" s="155"/>
      <c r="AS125" s="156"/>
      <c r="AT125" s="350">
        <v>2.7349537037037037E-2</v>
      </c>
      <c r="AU125" s="350">
        <v>2.7037037037037037E-2</v>
      </c>
      <c r="AV125" s="155"/>
      <c r="AW125" s="155"/>
      <c r="AX125" s="165"/>
    </row>
    <row r="126" spans="1:50" ht="12.95" customHeight="1" x14ac:dyDescent="0.25">
      <c r="A126" s="355"/>
      <c r="B126" s="56">
        <v>2</v>
      </c>
      <c r="C126" s="31" t="s">
        <v>144</v>
      </c>
      <c r="D126" s="55">
        <v>1969</v>
      </c>
      <c r="E126" s="108" t="s">
        <v>323</v>
      </c>
      <c r="F126" s="323">
        <f>MIN(AE126:AE126:AX126)</f>
        <v>2.9560185185185189E-2</v>
      </c>
      <c r="G126" s="87">
        <f t="shared" si="20"/>
        <v>28</v>
      </c>
      <c r="H126" s="72">
        <f t="shared" si="21"/>
        <v>11</v>
      </c>
      <c r="I126" s="76">
        <f t="shared" si="22"/>
        <v>28</v>
      </c>
      <c r="J126" s="73">
        <v>2</v>
      </c>
      <c r="K126" s="41">
        <v>2</v>
      </c>
      <c r="L126" s="41">
        <v>2</v>
      </c>
      <c r="M126" s="41"/>
      <c r="N126" s="41">
        <v>2</v>
      </c>
      <c r="O126" s="41">
        <v>1</v>
      </c>
      <c r="P126" s="41">
        <v>1</v>
      </c>
      <c r="Q126" s="41">
        <v>2</v>
      </c>
      <c r="R126" s="41"/>
      <c r="S126" s="41"/>
      <c r="T126" s="41"/>
      <c r="U126" s="41"/>
      <c r="V126" s="41"/>
      <c r="W126" s="41">
        <v>1</v>
      </c>
      <c r="X126" s="41">
        <v>7</v>
      </c>
      <c r="Y126" s="266">
        <v>5</v>
      </c>
      <c r="Z126" s="266">
        <v>3</v>
      </c>
      <c r="AA126" s="266"/>
      <c r="AB126" s="266"/>
      <c r="AC126" s="266"/>
      <c r="AD126" s="268"/>
      <c r="AE126" s="325">
        <v>3.2060185185185185E-2</v>
      </c>
      <c r="AF126" s="325">
        <v>3.2824074074074075E-2</v>
      </c>
      <c r="AG126" s="325">
        <v>3.2384259259259258E-2</v>
      </c>
      <c r="AH126" s="325"/>
      <c r="AI126" s="325">
        <v>3.0740740740740739E-2</v>
      </c>
      <c r="AJ126" s="325">
        <v>3.0590277777777775E-2</v>
      </c>
      <c r="AK126" s="325">
        <v>3.1342592592592596E-2</v>
      </c>
      <c r="AL126" s="325">
        <v>3.1597222222222221E-2</v>
      </c>
      <c r="AM126" s="325"/>
      <c r="AN126" s="60"/>
      <c r="AO126" s="60"/>
      <c r="AP126" s="60"/>
      <c r="AQ126" s="60"/>
      <c r="AR126" s="350">
        <v>3.3541666666666664E-2</v>
      </c>
      <c r="AS126" s="350">
        <v>3.1493055555555559E-2</v>
      </c>
      <c r="AT126" s="350">
        <v>3.0034722222222223E-2</v>
      </c>
      <c r="AU126" s="350">
        <v>2.9560185185185189E-2</v>
      </c>
      <c r="AV126" s="155"/>
      <c r="AW126" s="155"/>
      <c r="AX126" s="165"/>
    </row>
    <row r="127" spans="1:50" ht="12.95" customHeight="1" x14ac:dyDescent="0.25">
      <c r="A127" s="355"/>
      <c r="B127" s="56">
        <v>3</v>
      </c>
      <c r="C127" s="32" t="s">
        <v>86</v>
      </c>
      <c r="D127" s="53">
        <v>1973</v>
      </c>
      <c r="E127" s="106" t="s">
        <v>323</v>
      </c>
      <c r="F127" s="323">
        <f>MIN(AE127:AE127:AX127)</f>
        <v>2.5833333333333333E-2</v>
      </c>
      <c r="G127" s="87">
        <f t="shared" si="20"/>
        <v>18</v>
      </c>
      <c r="H127" s="72">
        <f t="shared" si="21"/>
        <v>3</v>
      </c>
      <c r="I127" s="76">
        <f t="shared" si="22"/>
        <v>18</v>
      </c>
      <c r="J127" s="73">
        <v>7</v>
      </c>
      <c r="K127" s="41"/>
      <c r="L127" s="41">
        <v>7</v>
      </c>
      <c r="M127" s="41">
        <v>4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6"/>
      <c r="Z127" s="266"/>
      <c r="AA127" s="266"/>
      <c r="AB127" s="266"/>
      <c r="AC127" s="266"/>
      <c r="AD127" s="268"/>
      <c r="AE127" s="325">
        <v>2.6631944444444444E-2</v>
      </c>
      <c r="AF127" s="325"/>
      <c r="AG127" s="325">
        <v>2.6354166666666668E-2</v>
      </c>
      <c r="AH127" s="325">
        <v>2.5833333333333333E-2</v>
      </c>
      <c r="AI127" s="325"/>
      <c r="AJ127" s="325"/>
      <c r="AK127" s="325"/>
      <c r="AL127" s="325"/>
      <c r="AM127" s="325"/>
      <c r="AN127" s="60"/>
      <c r="AO127" s="60"/>
      <c r="AP127" s="60"/>
      <c r="AQ127" s="60"/>
      <c r="AR127" s="155"/>
      <c r="AS127" s="156"/>
      <c r="AT127" s="350"/>
      <c r="AU127" s="350"/>
      <c r="AV127" s="155"/>
      <c r="AW127" s="155"/>
      <c r="AX127" s="165"/>
    </row>
    <row r="128" spans="1:50" ht="12.95" customHeight="1" x14ac:dyDescent="0.25">
      <c r="A128" s="355"/>
      <c r="B128" s="56">
        <v>4</v>
      </c>
      <c r="C128" s="31" t="s">
        <v>67</v>
      </c>
      <c r="D128" s="55">
        <v>1976</v>
      </c>
      <c r="E128" s="108" t="s">
        <v>317</v>
      </c>
      <c r="F128" s="323">
        <f>MIN(AE128:AE128:AX128)</f>
        <v>2.2719907407407411E-2</v>
      </c>
      <c r="G128" s="87">
        <f t="shared" si="20"/>
        <v>15</v>
      </c>
      <c r="H128" s="72">
        <f t="shared" si="21"/>
        <v>1</v>
      </c>
      <c r="I128" s="76">
        <f t="shared" si="22"/>
        <v>15</v>
      </c>
      <c r="J128" s="73">
        <v>15</v>
      </c>
      <c r="K128" s="41"/>
      <c r="L128" s="41"/>
      <c r="M128" s="41"/>
      <c r="N128" s="17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66"/>
      <c r="Z128" s="266"/>
      <c r="AA128" s="266"/>
      <c r="AB128" s="266"/>
      <c r="AC128" s="266"/>
      <c r="AD128" s="268"/>
      <c r="AE128" s="325">
        <v>2.2719907407407411E-2</v>
      </c>
      <c r="AF128" s="325"/>
      <c r="AG128" s="325"/>
      <c r="AH128" s="325"/>
      <c r="AI128" s="325"/>
      <c r="AJ128" s="325"/>
      <c r="AK128" s="325"/>
      <c r="AL128" s="325"/>
      <c r="AM128" s="325"/>
      <c r="AN128" s="60"/>
      <c r="AO128" s="60"/>
      <c r="AP128" s="60"/>
      <c r="AQ128" s="60"/>
      <c r="AR128" s="344"/>
      <c r="AS128" s="284"/>
      <c r="AT128" s="350"/>
      <c r="AU128" s="350"/>
      <c r="AV128" s="155"/>
      <c r="AW128" s="155"/>
      <c r="AX128" s="165"/>
    </row>
    <row r="129" spans="1:50" ht="12.95" customHeight="1" x14ac:dyDescent="0.25">
      <c r="A129" s="355"/>
      <c r="B129" s="56">
        <v>5</v>
      </c>
      <c r="C129" s="31" t="s">
        <v>266</v>
      </c>
      <c r="D129" s="55">
        <v>1974</v>
      </c>
      <c r="E129" s="108" t="s">
        <v>323</v>
      </c>
      <c r="F129" s="323">
        <f>MIN(AE129:AE129:AX129)</f>
        <v>3.0636574074074076E-2</v>
      </c>
      <c r="G129" s="87">
        <f t="shared" si="20"/>
        <v>7</v>
      </c>
      <c r="H129" s="72">
        <f t="shared" si="21"/>
        <v>3</v>
      </c>
      <c r="I129" s="76">
        <f t="shared" si="22"/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6"/>
      <c r="Z129" s="266"/>
      <c r="AA129" s="266"/>
      <c r="AB129" s="266"/>
      <c r="AC129" s="266"/>
      <c r="AD129" s="268"/>
      <c r="AE129" s="325">
        <v>3.2129629629629626E-2</v>
      </c>
      <c r="AF129" s="325">
        <v>3.1261574074074074E-2</v>
      </c>
      <c r="AG129" s="325">
        <v>3.0636574074074076E-2</v>
      </c>
      <c r="AH129" s="325"/>
      <c r="AI129" s="325"/>
      <c r="AJ129" s="325"/>
      <c r="AK129" s="325"/>
      <c r="AL129" s="325"/>
      <c r="AM129" s="325"/>
      <c r="AN129" s="60"/>
      <c r="AO129" s="60"/>
      <c r="AP129" s="58"/>
      <c r="AQ129" s="58"/>
      <c r="AR129" s="155"/>
      <c r="AS129" s="156"/>
      <c r="AT129" s="350"/>
      <c r="AU129" s="350"/>
      <c r="AV129" s="155"/>
      <c r="AW129" s="155"/>
      <c r="AX129" s="165"/>
    </row>
    <row r="130" spans="1:50" ht="12.95" customHeight="1" x14ac:dyDescent="0.25">
      <c r="A130" s="355"/>
      <c r="B130" s="56">
        <v>6</v>
      </c>
      <c r="C130" s="128" t="s">
        <v>492</v>
      </c>
      <c r="D130" s="129">
        <v>1970</v>
      </c>
      <c r="E130" s="278" t="s">
        <v>323</v>
      </c>
      <c r="F130" s="323">
        <f>MIN(AE130:AE130:AX130)</f>
        <v>3.2407407407407406E-2</v>
      </c>
      <c r="G130" s="87">
        <f t="shared" si="20"/>
        <v>4</v>
      </c>
      <c r="H130" s="72">
        <f t="shared" si="21"/>
        <v>4</v>
      </c>
      <c r="I130" s="76">
        <f t="shared" si="22"/>
        <v>4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1"/>
      <c r="Q130" s="41">
        <v>1</v>
      </c>
      <c r="R130" s="41"/>
      <c r="S130" s="41"/>
      <c r="T130" s="41"/>
      <c r="U130" s="41"/>
      <c r="V130" s="41"/>
      <c r="W130" s="41"/>
      <c r="X130" s="41"/>
      <c r="Y130" s="266"/>
      <c r="Z130" s="266"/>
      <c r="AA130" s="266"/>
      <c r="AB130" s="266"/>
      <c r="AC130" s="266"/>
      <c r="AD130" s="268"/>
      <c r="AE130" s="69"/>
      <c r="AF130" s="325">
        <v>3.4270833333333334E-2</v>
      </c>
      <c r="AG130" s="325">
        <v>3.2407407407407406E-2</v>
      </c>
      <c r="AH130" s="325"/>
      <c r="AI130" s="325">
        <v>3.2476851851851847E-2</v>
      </c>
      <c r="AJ130" s="325"/>
      <c r="AK130" s="325"/>
      <c r="AL130" s="325">
        <v>3.3518518518518517E-2</v>
      </c>
      <c r="AM130" s="325"/>
      <c r="AN130" s="60"/>
      <c r="AO130" s="60"/>
      <c r="AP130" s="60"/>
      <c r="AQ130" s="60"/>
      <c r="AR130" s="155"/>
      <c r="AS130" s="156"/>
      <c r="AT130" s="350"/>
      <c r="AU130" s="350"/>
      <c r="AV130" s="155"/>
      <c r="AW130" s="155"/>
      <c r="AX130" s="165"/>
    </row>
    <row r="131" spans="1:50" ht="12.95" customHeight="1" x14ac:dyDescent="0.25">
      <c r="A131" s="355"/>
      <c r="B131" s="56">
        <v>7</v>
      </c>
      <c r="C131" s="31"/>
      <c r="D131" s="55"/>
      <c r="E131" s="108"/>
      <c r="F131" s="323">
        <f>MIN(AE131:AE131:AX131)</f>
        <v>0</v>
      </c>
      <c r="G131" s="87">
        <f t="shared" ref="G131:G141" si="23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4">SUM(COUNTIF(J131:AC131,"&gt;-1"))</f>
        <v>0</v>
      </c>
      <c r="I131" s="76">
        <f t="shared" ref="I131:I141" si="25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6"/>
      <c r="Z131" s="266"/>
      <c r="AA131" s="266"/>
      <c r="AB131" s="266"/>
      <c r="AC131" s="266"/>
      <c r="AD131" s="268"/>
      <c r="AE131" s="69"/>
      <c r="AF131" s="325"/>
      <c r="AG131" s="325"/>
      <c r="AH131" s="60"/>
      <c r="AI131" s="60"/>
      <c r="AJ131" s="325"/>
      <c r="AK131" s="325"/>
      <c r="AL131" s="325"/>
      <c r="AM131" s="58"/>
      <c r="AN131" s="60"/>
      <c r="AO131" s="60"/>
      <c r="AP131" s="60"/>
      <c r="AQ131" s="60"/>
      <c r="AR131" s="155"/>
      <c r="AS131" s="156"/>
      <c r="AT131" s="155"/>
      <c r="AU131" s="350"/>
      <c r="AV131" s="155"/>
      <c r="AW131" s="155"/>
      <c r="AX131" s="165"/>
    </row>
    <row r="132" spans="1:50" ht="12.95" customHeight="1" x14ac:dyDescent="0.25">
      <c r="A132" s="355"/>
      <c r="B132" s="56">
        <v>8</v>
      </c>
      <c r="C132" s="133"/>
      <c r="D132" s="134"/>
      <c r="E132" s="135"/>
      <c r="F132" s="323">
        <f>MIN(AE132:AE132:AX132)</f>
        <v>0</v>
      </c>
      <c r="G132" s="87">
        <f t="shared" si="23"/>
        <v>0</v>
      </c>
      <c r="H132" s="72">
        <f t="shared" si="24"/>
        <v>0</v>
      </c>
      <c r="I132" s="76">
        <f t="shared" si="25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6"/>
      <c r="Z132" s="266"/>
      <c r="AA132" s="266"/>
      <c r="AB132" s="266"/>
      <c r="AC132" s="266"/>
      <c r="AD132" s="268"/>
      <c r="AE132" s="69"/>
      <c r="AF132" s="325"/>
      <c r="AG132" s="325"/>
      <c r="AH132" s="66"/>
      <c r="AI132" s="66"/>
      <c r="AJ132" s="325"/>
      <c r="AK132" s="325"/>
      <c r="AL132" s="325"/>
      <c r="AM132" s="58"/>
      <c r="AN132" s="60"/>
      <c r="AO132" s="60"/>
      <c r="AP132" s="60"/>
      <c r="AQ132" s="60"/>
      <c r="AR132" s="155"/>
      <c r="AS132" s="156"/>
      <c r="AT132" s="155"/>
      <c r="AU132" s="350"/>
      <c r="AV132" s="155"/>
      <c r="AW132" s="155"/>
      <c r="AX132" s="165"/>
    </row>
    <row r="133" spans="1:50" ht="12.95" customHeight="1" x14ac:dyDescent="0.25">
      <c r="A133" s="355"/>
      <c r="B133" s="56">
        <v>9</v>
      </c>
      <c r="C133" s="130"/>
      <c r="D133" s="116"/>
      <c r="E133" s="118"/>
      <c r="F133" s="323">
        <f>MIN(AE133:AE133:AX133)</f>
        <v>0</v>
      </c>
      <c r="G133" s="87">
        <f t="shared" si="23"/>
        <v>0</v>
      </c>
      <c r="H133" s="72">
        <f t="shared" si="24"/>
        <v>0</v>
      </c>
      <c r="I133" s="76">
        <f t="shared" si="25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6"/>
      <c r="Z133" s="266"/>
      <c r="AA133" s="266"/>
      <c r="AB133" s="266"/>
      <c r="AC133" s="266"/>
      <c r="AD133" s="268"/>
      <c r="AE133" s="69"/>
      <c r="AF133" s="325"/>
      <c r="AG133" s="325"/>
      <c r="AH133" s="66"/>
      <c r="AI133" s="66"/>
      <c r="AJ133" s="66"/>
      <c r="AK133" s="325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55"/>
      <c r="B134" s="56">
        <v>10</v>
      </c>
      <c r="C134" s="99"/>
      <c r="D134" s="100"/>
      <c r="E134" s="122"/>
      <c r="F134" s="323">
        <f>MIN(AE134:AE134:AX134)</f>
        <v>0</v>
      </c>
      <c r="G134" s="87">
        <f t="shared" si="23"/>
        <v>0</v>
      </c>
      <c r="H134" s="72">
        <f t="shared" si="24"/>
        <v>0</v>
      </c>
      <c r="I134" s="76">
        <f t="shared" si="25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6"/>
      <c r="Z134" s="266"/>
      <c r="AA134" s="266"/>
      <c r="AB134" s="266"/>
      <c r="AC134" s="266"/>
      <c r="AD134" s="268"/>
      <c r="AE134" s="82"/>
      <c r="AF134" s="325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55"/>
      <c r="B135" s="56">
        <v>11</v>
      </c>
      <c r="C135" s="1"/>
      <c r="D135" s="2"/>
      <c r="E135" s="3"/>
      <c r="F135" s="323">
        <f>MIN(AE135:AE135:AX135)</f>
        <v>0</v>
      </c>
      <c r="G135" s="87">
        <f t="shared" si="23"/>
        <v>0</v>
      </c>
      <c r="H135" s="72">
        <f t="shared" si="24"/>
        <v>0</v>
      </c>
      <c r="I135" s="76">
        <f t="shared" si="25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6"/>
      <c r="Z135" s="266"/>
      <c r="AA135" s="266"/>
      <c r="AB135" s="266"/>
      <c r="AC135" s="266"/>
      <c r="AD135" s="268"/>
      <c r="AE135" s="69"/>
      <c r="AF135" s="325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55"/>
      <c r="B136" s="56">
        <v>12</v>
      </c>
      <c r="C136" s="31"/>
      <c r="D136" s="55"/>
      <c r="E136" s="108"/>
      <c r="F136" s="323">
        <f>MIN(AE136:AE136:AX136)</f>
        <v>0</v>
      </c>
      <c r="G136" s="87">
        <f t="shared" si="23"/>
        <v>0</v>
      </c>
      <c r="H136" s="72">
        <f t="shared" si="24"/>
        <v>0</v>
      </c>
      <c r="I136" s="76">
        <f t="shared" si="25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6"/>
      <c r="Z136" s="266"/>
      <c r="AA136" s="266"/>
      <c r="AB136" s="266"/>
      <c r="AC136" s="266"/>
      <c r="AD136" s="268"/>
      <c r="AE136" s="69"/>
      <c r="AF136" s="325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55"/>
      <c r="B137" s="56">
        <v>13</v>
      </c>
      <c r="C137" s="31"/>
      <c r="D137" s="55"/>
      <c r="E137" s="108"/>
      <c r="F137" s="323">
        <f>MIN(AE137:AE137:AX137)</f>
        <v>0</v>
      </c>
      <c r="G137" s="87">
        <f t="shared" si="23"/>
        <v>0</v>
      </c>
      <c r="H137" s="72">
        <f t="shared" si="24"/>
        <v>0</v>
      </c>
      <c r="I137" s="76">
        <f t="shared" si="25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6"/>
      <c r="Z137" s="266"/>
      <c r="AA137" s="266"/>
      <c r="AB137" s="266"/>
      <c r="AC137" s="266"/>
      <c r="AD137" s="268"/>
      <c r="AE137" s="69"/>
      <c r="AF137" s="325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55"/>
      <c r="B138" s="56">
        <v>14</v>
      </c>
      <c r="C138" s="32"/>
      <c r="D138" s="53"/>
      <c r="E138" s="106"/>
      <c r="F138" s="323">
        <f>MIN(AE138:AE138:AX138)</f>
        <v>0</v>
      </c>
      <c r="G138" s="87">
        <f t="shared" si="23"/>
        <v>0</v>
      </c>
      <c r="H138" s="72">
        <f t="shared" si="24"/>
        <v>0</v>
      </c>
      <c r="I138" s="76">
        <f t="shared" si="25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6"/>
      <c r="Z138" s="266"/>
      <c r="AA138" s="266"/>
      <c r="AB138" s="266"/>
      <c r="AC138" s="266"/>
      <c r="AD138" s="268"/>
      <c r="AE138" s="82"/>
      <c r="AF138" s="325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55"/>
      <c r="B139" s="56">
        <v>15</v>
      </c>
      <c r="C139" s="32"/>
      <c r="D139" s="53"/>
      <c r="E139" s="106"/>
      <c r="F139" s="323">
        <f>MIN(AE139:AE139:AX139)</f>
        <v>0</v>
      </c>
      <c r="G139" s="87">
        <f t="shared" si="23"/>
        <v>0</v>
      </c>
      <c r="H139" s="72">
        <f t="shared" si="24"/>
        <v>0</v>
      </c>
      <c r="I139" s="76">
        <f t="shared" si="25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6"/>
      <c r="Z139" s="266"/>
      <c r="AA139" s="266"/>
      <c r="AB139" s="266"/>
      <c r="AC139" s="266"/>
      <c r="AD139" s="268"/>
      <c r="AE139" s="82"/>
      <c r="AF139" s="325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55"/>
      <c r="B140" s="56">
        <v>16</v>
      </c>
      <c r="C140" s="32"/>
      <c r="D140" s="53"/>
      <c r="E140" s="106"/>
      <c r="F140" s="323">
        <f>MIN(AE140:AE140:AX140)</f>
        <v>0</v>
      </c>
      <c r="G140" s="87">
        <f t="shared" si="23"/>
        <v>0</v>
      </c>
      <c r="H140" s="72">
        <f t="shared" si="24"/>
        <v>0</v>
      </c>
      <c r="I140" s="76">
        <f t="shared" si="25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6"/>
      <c r="Z140" s="266"/>
      <c r="AA140" s="266"/>
      <c r="AB140" s="266"/>
      <c r="AC140" s="266"/>
      <c r="AD140" s="268"/>
      <c r="AE140" s="82"/>
      <c r="AF140" s="325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55"/>
      <c r="B141" s="56">
        <v>17</v>
      </c>
      <c r="C141" s="31"/>
      <c r="D141" s="55"/>
      <c r="E141" s="108"/>
      <c r="F141" s="323">
        <f>MIN(AE141:AE141:AX141)</f>
        <v>0</v>
      </c>
      <c r="G141" s="87">
        <f t="shared" si="23"/>
        <v>0</v>
      </c>
      <c r="H141" s="72">
        <f t="shared" si="24"/>
        <v>0</v>
      </c>
      <c r="I141" s="76">
        <f t="shared" si="25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6"/>
      <c r="Z141" s="266"/>
      <c r="AA141" s="266"/>
      <c r="AB141" s="266"/>
      <c r="AC141" s="266"/>
      <c r="AD141" s="268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56"/>
      <c r="B142" s="158"/>
      <c r="C142" s="88"/>
      <c r="D142" s="89"/>
      <c r="E142" s="147"/>
      <c r="F142" s="90"/>
      <c r="G142" s="91"/>
      <c r="H142" s="137"/>
      <c r="I142" s="77">
        <f>SUM(J142:X142)</f>
        <v>31</v>
      </c>
      <c r="J142" s="75">
        <f t="shared" ref="J142:AC142" si="26">COUNTIF(J125:J141,"&gt;-1")</f>
        <v>5</v>
      </c>
      <c r="K142" s="148">
        <f t="shared" si="26"/>
        <v>4</v>
      </c>
      <c r="L142" s="148">
        <f t="shared" si="26"/>
        <v>5</v>
      </c>
      <c r="M142" s="148">
        <f t="shared" si="26"/>
        <v>2</v>
      </c>
      <c r="N142" s="148">
        <f t="shared" si="26"/>
        <v>3</v>
      </c>
      <c r="O142" s="148">
        <f t="shared" si="26"/>
        <v>2</v>
      </c>
      <c r="P142" s="148">
        <f t="shared" si="26"/>
        <v>2</v>
      </c>
      <c r="Q142" s="148">
        <f t="shared" si="26"/>
        <v>3</v>
      </c>
      <c r="R142" s="148">
        <f t="shared" si="26"/>
        <v>1</v>
      </c>
      <c r="S142" s="148">
        <f t="shared" si="26"/>
        <v>1</v>
      </c>
      <c r="T142" s="148">
        <f t="shared" si="26"/>
        <v>1</v>
      </c>
      <c r="U142" s="148">
        <f t="shared" si="26"/>
        <v>0</v>
      </c>
      <c r="V142" s="148">
        <f t="shared" si="26"/>
        <v>0</v>
      </c>
      <c r="W142" s="148">
        <f t="shared" si="26"/>
        <v>1</v>
      </c>
      <c r="X142" s="149">
        <f t="shared" si="26"/>
        <v>1</v>
      </c>
      <c r="Y142" s="149">
        <f t="shared" si="26"/>
        <v>2</v>
      </c>
      <c r="Z142" s="149">
        <f t="shared" si="26"/>
        <v>2</v>
      </c>
      <c r="AA142" s="149">
        <f t="shared" si="26"/>
        <v>0</v>
      </c>
      <c r="AB142" s="149">
        <f t="shared" si="26"/>
        <v>0</v>
      </c>
      <c r="AC142" s="149">
        <f t="shared" si="26"/>
        <v>0</v>
      </c>
      <c r="AD142" s="271"/>
      <c r="AE142" s="281"/>
      <c r="AF142" s="104"/>
      <c r="AG142" s="282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1" t="s">
        <v>32</v>
      </c>
      <c r="B143" s="202" t="s">
        <v>441</v>
      </c>
      <c r="C143" s="203" t="s">
        <v>464</v>
      </c>
      <c r="D143" s="203" t="s">
        <v>0</v>
      </c>
      <c r="E143" s="204" t="s">
        <v>469</v>
      </c>
      <c r="F143" s="205" t="s">
        <v>62</v>
      </c>
      <c r="G143" s="206" t="s">
        <v>456</v>
      </c>
      <c r="H143" s="207" t="s">
        <v>2</v>
      </c>
      <c r="I143" s="208" t="s">
        <v>3</v>
      </c>
      <c r="J143" s="209" t="s">
        <v>4</v>
      </c>
      <c r="K143" s="203" t="s">
        <v>5</v>
      </c>
      <c r="L143" s="203" t="s">
        <v>6</v>
      </c>
      <c r="M143" s="203" t="s">
        <v>7</v>
      </c>
      <c r="N143" s="203" t="s">
        <v>8</v>
      </c>
      <c r="O143" s="203" t="s">
        <v>9</v>
      </c>
      <c r="P143" s="203" t="s">
        <v>10</v>
      </c>
      <c r="Q143" s="203" t="s">
        <v>11</v>
      </c>
      <c r="R143" s="203" t="s">
        <v>12</v>
      </c>
      <c r="S143" s="203" t="s">
        <v>13</v>
      </c>
      <c r="T143" s="203" t="s">
        <v>14</v>
      </c>
      <c r="U143" s="203" t="s">
        <v>15</v>
      </c>
      <c r="V143" s="203" t="s">
        <v>16</v>
      </c>
      <c r="W143" s="203" t="s">
        <v>17</v>
      </c>
      <c r="X143" s="204" t="s">
        <v>18</v>
      </c>
      <c r="Y143" s="265" t="s">
        <v>451</v>
      </c>
      <c r="Z143" s="265" t="s">
        <v>452</v>
      </c>
      <c r="AA143" s="265" t="s">
        <v>453</v>
      </c>
      <c r="AB143" s="265" t="s">
        <v>454</v>
      </c>
      <c r="AC143" s="265" t="s">
        <v>455</v>
      </c>
      <c r="AD143" s="267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54" t="s">
        <v>447</v>
      </c>
      <c r="B144" s="157">
        <v>1</v>
      </c>
      <c r="C144" s="115" t="s">
        <v>103</v>
      </c>
      <c r="D144" s="114">
        <v>1999</v>
      </c>
      <c r="E144" s="159" t="s">
        <v>349</v>
      </c>
      <c r="F144" s="323">
        <f>MIN(AE144:AE144:AX144)</f>
        <v>1.0324074074074074E-2</v>
      </c>
      <c r="G144" s="87">
        <f t="shared" ref="G144:G149" si="27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87</v>
      </c>
      <c r="H144" s="72">
        <f t="shared" ref="H144:H149" si="28">SUM(COUNTIF(J144:AC144,"&gt;-1"))</f>
        <v>10</v>
      </c>
      <c r="I144" s="76">
        <f t="shared" ref="I144:I149" si="29">SUM(J144:AC144)</f>
        <v>87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>
        <v>7</v>
      </c>
      <c r="P144" s="40">
        <v>9</v>
      </c>
      <c r="Q144" s="40">
        <v>8</v>
      </c>
      <c r="R144" s="41">
        <v>5</v>
      </c>
      <c r="S144" s="41"/>
      <c r="T144" s="41"/>
      <c r="U144" s="41"/>
      <c r="V144" s="41"/>
      <c r="W144" s="40"/>
      <c r="X144" s="40">
        <v>10</v>
      </c>
      <c r="Y144" s="287"/>
      <c r="Z144" s="287"/>
      <c r="AA144" s="287"/>
      <c r="AB144" s="287"/>
      <c r="AC144" s="287"/>
      <c r="AD144" s="270"/>
      <c r="AE144" s="325">
        <v>1.042824074074074E-2</v>
      </c>
      <c r="AF144" s="325">
        <v>1.0706018518518517E-2</v>
      </c>
      <c r="AG144" s="325">
        <v>1.0324074074074074E-2</v>
      </c>
      <c r="AH144" s="325">
        <v>1.0486111111111111E-2</v>
      </c>
      <c r="AI144" s="325">
        <v>1.0601851851851854E-2</v>
      </c>
      <c r="AJ144" s="325">
        <v>1.0335648148148148E-2</v>
      </c>
      <c r="AK144" s="325">
        <v>1.0706018518518517E-2</v>
      </c>
      <c r="AL144" s="325">
        <v>1.0613425925925927E-2</v>
      </c>
      <c r="AM144" s="325">
        <v>1.0613425925925927E-2</v>
      </c>
      <c r="AN144" s="156"/>
      <c r="AO144" s="156"/>
      <c r="AP144" s="155"/>
      <c r="AQ144" s="155"/>
      <c r="AR144" s="156"/>
      <c r="AS144" s="325">
        <v>1.091435185185185E-2</v>
      </c>
      <c r="AT144" s="156"/>
      <c r="AU144" s="155"/>
      <c r="AV144" s="155"/>
      <c r="AW144" s="156"/>
      <c r="AX144" s="64"/>
    </row>
    <row r="145" spans="1:50" ht="12.95" customHeight="1" x14ac:dyDescent="0.25">
      <c r="A145" s="355"/>
      <c r="B145" s="56">
        <v>2</v>
      </c>
      <c r="C145" s="32" t="s">
        <v>191</v>
      </c>
      <c r="D145" s="53">
        <v>1999</v>
      </c>
      <c r="E145" s="106" t="s">
        <v>327</v>
      </c>
      <c r="F145" s="323">
        <f>MIN(AE145:AE145:AX145)</f>
        <v>1.2581018518518519E-2</v>
      </c>
      <c r="G145" s="87">
        <f t="shared" si="27"/>
        <v>21</v>
      </c>
      <c r="H145" s="72">
        <f t="shared" si="28"/>
        <v>3</v>
      </c>
      <c r="I145" s="76">
        <f t="shared" si="29"/>
        <v>21</v>
      </c>
      <c r="J145" s="73"/>
      <c r="K145" s="41"/>
      <c r="L145" s="41">
        <v>8</v>
      </c>
      <c r="M145" s="41"/>
      <c r="N145" s="171"/>
      <c r="O145" s="171"/>
      <c r="P145" s="41">
        <v>7</v>
      </c>
      <c r="Q145" s="41">
        <v>6</v>
      </c>
      <c r="R145" s="41"/>
      <c r="S145" s="41"/>
      <c r="T145" s="41"/>
      <c r="U145" s="41"/>
      <c r="V145" s="41"/>
      <c r="W145" s="41"/>
      <c r="X145" s="41"/>
      <c r="Y145" s="266"/>
      <c r="Z145" s="266"/>
      <c r="AA145" s="266"/>
      <c r="AB145" s="266"/>
      <c r="AC145" s="266"/>
      <c r="AD145" s="268"/>
      <c r="AE145" s="80"/>
      <c r="AF145" s="58"/>
      <c r="AG145" s="325">
        <v>1.2581018518518519E-2</v>
      </c>
      <c r="AH145" s="325"/>
      <c r="AI145" s="325"/>
      <c r="AJ145" s="325"/>
      <c r="AK145" s="325">
        <v>1.3148148148148147E-2</v>
      </c>
      <c r="AL145" s="325">
        <v>1.2673611111111109E-2</v>
      </c>
      <c r="AM145" s="60"/>
      <c r="AN145" s="60"/>
      <c r="AO145" s="60"/>
      <c r="AP145" s="60"/>
      <c r="AQ145" s="58"/>
      <c r="AR145" s="156"/>
      <c r="AS145" s="325"/>
      <c r="AT145" s="156"/>
      <c r="AU145" s="155"/>
      <c r="AV145" s="155"/>
      <c r="AW145" s="156"/>
      <c r="AX145" s="64"/>
    </row>
    <row r="146" spans="1:50" ht="12.95" customHeight="1" x14ac:dyDescent="0.25">
      <c r="A146" s="355"/>
      <c r="B146" s="56">
        <v>3</v>
      </c>
      <c r="C146" s="32" t="s">
        <v>146</v>
      </c>
      <c r="D146" s="53">
        <v>1999</v>
      </c>
      <c r="E146" s="107" t="s">
        <v>346</v>
      </c>
      <c r="F146" s="323">
        <f>MIN(AE146:AE146:AX146)</f>
        <v>1.3368055555555557E-2</v>
      </c>
      <c r="G146" s="87">
        <f t="shared" si="27"/>
        <v>13</v>
      </c>
      <c r="H146" s="72">
        <f t="shared" si="28"/>
        <v>3</v>
      </c>
      <c r="I146" s="76">
        <f t="shared" si="29"/>
        <v>13</v>
      </c>
      <c r="J146" s="73"/>
      <c r="K146" s="41"/>
      <c r="L146" s="41"/>
      <c r="M146" s="171"/>
      <c r="N146" s="41">
        <v>7</v>
      </c>
      <c r="O146" s="41">
        <v>1</v>
      </c>
      <c r="P146" s="41">
        <v>5</v>
      </c>
      <c r="Q146" s="171"/>
      <c r="R146" s="171"/>
      <c r="S146" s="41"/>
      <c r="T146" s="41"/>
      <c r="U146" s="41"/>
      <c r="V146" s="41"/>
      <c r="W146" s="41"/>
      <c r="X146" s="41"/>
      <c r="Y146" s="266"/>
      <c r="Z146" s="266"/>
      <c r="AA146" s="266"/>
      <c r="AB146" s="266"/>
      <c r="AC146" s="266"/>
      <c r="AD146" s="268"/>
      <c r="AE146" s="69"/>
      <c r="AF146" s="57"/>
      <c r="AG146" s="60"/>
      <c r="AH146" s="325"/>
      <c r="AI146" s="325">
        <v>1.3368055555555557E-2</v>
      </c>
      <c r="AJ146" s="325">
        <v>1.4456018518518519E-2</v>
      </c>
      <c r="AK146" s="325">
        <v>1.3935185185185184E-2</v>
      </c>
      <c r="AL146" s="325"/>
      <c r="AM146" s="60"/>
      <c r="AN146" s="60"/>
      <c r="AO146" s="60"/>
      <c r="AP146" s="58"/>
      <c r="AQ146" s="60"/>
      <c r="AR146" s="156"/>
      <c r="AS146" s="325"/>
      <c r="AT146" s="156"/>
      <c r="AU146" s="155"/>
      <c r="AV146" s="155"/>
      <c r="AW146" s="156"/>
      <c r="AX146" s="64"/>
    </row>
    <row r="147" spans="1:50" ht="12.95" customHeight="1" x14ac:dyDescent="0.25">
      <c r="A147" s="355"/>
      <c r="B147" s="56">
        <v>4</v>
      </c>
      <c r="C147" s="33" t="s">
        <v>267</v>
      </c>
      <c r="D147" s="54">
        <v>2000</v>
      </c>
      <c r="E147" s="106" t="s">
        <v>508</v>
      </c>
      <c r="F147" s="323">
        <f>MIN(AE147:AE147:AX147)</f>
        <v>1.0335648148148148E-2</v>
      </c>
      <c r="G147" s="87">
        <f t="shared" si="27"/>
        <v>12</v>
      </c>
      <c r="H147" s="72">
        <f t="shared" si="28"/>
        <v>1</v>
      </c>
      <c r="I147" s="76">
        <f t="shared" si="29"/>
        <v>12</v>
      </c>
      <c r="J147" s="73"/>
      <c r="K147" s="41"/>
      <c r="L147" s="41"/>
      <c r="M147" s="41"/>
      <c r="N147" s="41">
        <v>12</v>
      </c>
      <c r="O147" s="41"/>
      <c r="P147" s="171"/>
      <c r="Q147" s="41"/>
      <c r="R147" s="41"/>
      <c r="S147" s="41"/>
      <c r="T147" s="171"/>
      <c r="U147" s="171"/>
      <c r="V147" s="41"/>
      <c r="W147" s="41"/>
      <c r="X147" s="41"/>
      <c r="Y147" s="266"/>
      <c r="Z147" s="266"/>
      <c r="AA147" s="266"/>
      <c r="AB147" s="266"/>
      <c r="AC147" s="266"/>
      <c r="AD147" s="268"/>
      <c r="AE147" s="80"/>
      <c r="AF147" s="57"/>
      <c r="AG147" s="60"/>
      <c r="AH147" s="325"/>
      <c r="AI147" s="325">
        <v>1.0335648148148148E-2</v>
      </c>
      <c r="AJ147" s="325"/>
      <c r="AK147" s="325"/>
      <c r="AL147" s="325"/>
      <c r="AM147" s="58"/>
      <c r="AN147" s="58"/>
      <c r="AO147" s="58"/>
      <c r="AP147" s="58"/>
      <c r="AQ147" s="58"/>
      <c r="AR147" s="156"/>
      <c r="AS147" s="325"/>
      <c r="AT147" s="156"/>
      <c r="AU147" s="155"/>
      <c r="AV147" s="155"/>
      <c r="AW147" s="156"/>
      <c r="AX147" s="64"/>
    </row>
    <row r="148" spans="1:50" ht="12.95" customHeight="1" x14ac:dyDescent="0.25">
      <c r="A148" s="355"/>
      <c r="B148" s="56">
        <v>5</v>
      </c>
      <c r="C148" s="32" t="s">
        <v>219</v>
      </c>
      <c r="D148" s="53">
        <v>2000</v>
      </c>
      <c r="E148" s="106" t="s">
        <v>508</v>
      </c>
      <c r="F148" s="323">
        <f>MIN(AE148:AE148:AX148)</f>
        <v>1.3379629629629628E-2</v>
      </c>
      <c r="G148" s="87">
        <f t="shared" si="27"/>
        <v>6</v>
      </c>
      <c r="H148" s="72">
        <f t="shared" si="28"/>
        <v>1</v>
      </c>
      <c r="I148" s="76">
        <f t="shared" si="29"/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6"/>
      <c r="Z148" s="266"/>
      <c r="AA148" s="266"/>
      <c r="AB148" s="266"/>
      <c r="AC148" s="266"/>
      <c r="AD148" s="268"/>
      <c r="AE148" s="80"/>
      <c r="AF148" s="58"/>
      <c r="AG148" s="65"/>
      <c r="AH148" s="325"/>
      <c r="AI148" s="325">
        <v>1.3379629629629628E-2</v>
      </c>
      <c r="AJ148" s="325"/>
      <c r="AK148" s="325"/>
      <c r="AL148" s="325"/>
      <c r="AM148" s="58"/>
      <c r="AN148" s="60"/>
      <c r="AO148" s="58"/>
      <c r="AP148" s="59"/>
      <c r="AQ148" s="60"/>
      <c r="AR148" s="156"/>
      <c r="AS148" s="325"/>
      <c r="AT148" s="156"/>
      <c r="AU148" s="155"/>
      <c r="AV148" s="155"/>
      <c r="AW148" s="156"/>
      <c r="AX148" s="64"/>
    </row>
    <row r="149" spans="1:50" ht="12.95" customHeight="1" x14ac:dyDescent="0.25">
      <c r="A149" s="355"/>
      <c r="B149" s="56">
        <v>6</v>
      </c>
      <c r="C149" s="97" t="s">
        <v>111</v>
      </c>
      <c r="D149" s="96">
        <v>2000</v>
      </c>
      <c r="E149" s="98" t="s">
        <v>323</v>
      </c>
      <c r="F149" s="323">
        <f>MIN(AE149:AE149:AX149)</f>
        <v>1.1238425925925928E-2</v>
      </c>
      <c r="G149" s="87">
        <f t="shared" si="27"/>
        <v>5</v>
      </c>
      <c r="H149" s="72">
        <f t="shared" si="28"/>
        <v>1</v>
      </c>
      <c r="I149" s="76">
        <f t="shared" si="29"/>
        <v>5</v>
      </c>
      <c r="J149" s="73"/>
      <c r="K149" s="41"/>
      <c r="L149" s="41"/>
      <c r="M149" s="41"/>
      <c r="N149" s="41"/>
      <c r="O149" s="41">
        <v>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266"/>
      <c r="Z149" s="266"/>
      <c r="AA149" s="266"/>
      <c r="AB149" s="266"/>
      <c r="AC149" s="266"/>
      <c r="AD149" s="268"/>
      <c r="AE149" s="69"/>
      <c r="AF149" s="57"/>
      <c r="AG149" s="66"/>
      <c r="AH149" s="58"/>
      <c r="AI149" s="58"/>
      <c r="AJ149" s="325">
        <v>1.1238425925925928E-2</v>
      </c>
      <c r="AK149" s="325"/>
      <c r="AL149" s="325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55"/>
      <c r="B150" s="56">
        <v>7</v>
      </c>
      <c r="C150" s="32"/>
      <c r="D150" s="53"/>
      <c r="E150" s="107"/>
      <c r="F150" s="323">
        <f>MIN(AE150:AE150:AX150)</f>
        <v>0</v>
      </c>
      <c r="G150" s="87">
        <f t="shared" ref="G150:G169" si="30">IF(COUNTIF(J150:AC150,"&gt;=0")&lt;15,SUM(J150:AC150),SUM(LARGE(J150:AC150,1),LARGE(J150:AC150,2),LARGE(J150:AC150,3),LARGE(J150:AC150,4),LARGE(J150:AC150,5),LARGE(J150:AC150,6),LARGE(J150:AC150,7),LARGE(J150:AC150,8),LARGE(J150:AC150,9),LARGE(J150:AC150,10),LARGE(J150:AC150,11),LARGE(J150:AC150,12),LARGE(J150:AC150,13),LARGE(J150:AC150,14)))</f>
        <v>0</v>
      </c>
      <c r="H150" s="72">
        <f t="shared" ref="H150:H169" si="31">SUM(COUNTIF(J150:AC150,"&gt;-1"))</f>
        <v>0</v>
      </c>
      <c r="I150" s="76">
        <f t="shared" ref="I150:I169" si="32">SUM(J150:AC150)</f>
        <v>0</v>
      </c>
      <c r="J150" s="73"/>
      <c r="K150" s="41"/>
      <c r="L150" s="41"/>
      <c r="M150" s="41"/>
      <c r="N150" s="41"/>
      <c r="O150" s="171"/>
      <c r="P150" s="41"/>
      <c r="Q150" s="171"/>
      <c r="R150" s="41"/>
      <c r="S150" s="171"/>
      <c r="T150" s="41"/>
      <c r="U150" s="41"/>
      <c r="V150" s="41"/>
      <c r="W150" s="41"/>
      <c r="X150" s="171"/>
      <c r="Y150" s="288"/>
      <c r="Z150" s="288"/>
      <c r="AA150" s="288"/>
      <c r="AB150" s="288"/>
      <c r="AC150" s="288"/>
      <c r="AD150" s="272"/>
      <c r="AE150" s="69"/>
      <c r="AF150" s="57"/>
      <c r="AG150" s="58"/>
      <c r="AH150" s="60"/>
      <c r="AI150" s="58"/>
      <c r="AJ150" s="58"/>
      <c r="AK150" s="325"/>
      <c r="AL150" s="325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55"/>
      <c r="B151" s="56">
        <v>8</v>
      </c>
      <c r="C151" s="32"/>
      <c r="D151" s="53"/>
      <c r="E151" s="106"/>
      <c r="F151" s="323">
        <f>MIN(AE151:AE151:AX151)</f>
        <v>0</v>
      </c>
      <c r="G151" s="87">
        <f t="shared" si="30"/>
        <v>0</v>
      </c>
      <c r="H151" s="72">
        <f t="shared" si="31"/>
        <v>0</v>
      </c>
      <c r="I151" s="76">
        <f t="shared" si="32"/>
        <v>0</v>
      </c>
      <c r="J151" s="73"/>
      <c r="K151" s="41"/>
      <c r="L151" s="171"/>
      <c r="M151" s="171"/>
      <c r="N151" s="41"/>
      <c r="O151" s="171"/>
      <c r="P151" s="41"/>
      <c r="Q151" s="41"/>
      <c r="R151" s="41"/>
      <c r="S151" s="41"/>
      <c r="T151" s="41"/>
      <c r="U151" s="171"/>
      <c r="V151" s="41"/>
      <c r="W151" s="41"/>
      <c r="X151" s="41"/>
      <c r="Y151" s="266"/>
      <c r="Z151" s="266"/>
      <c r="AA151" s="266"/>
      <c r="AB151" s="266"/>
      <c r="AC151" s="266"/>
      <c r="AD151" s="268"/>
      <c r="AE151" s="69"/>
      <c r="AF151" s="57"/>
      <c r="AG151" s="66"/>
      <c r="AH151" s="58"/>
      <c r="AI151" s="58"/>
      <c r="AJ151" s="58"/>
      <c r="AK151" s="325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55"/>
      <c r="B152" s="56">
        <v>9</v>
      </c>
      <c r="C152" s="32"/>
      <c r="D152" s="53"/>
      <c r="E152" s="106"/>
      <c r="F152" s="323">
        <f>MIN(AE152:AE152:AX152)</f>
        <v>0</v>
      </c>
      <c r="G152" s="87">
        <f t="shared" si="30"/>
        <v>0</v>
      </c>
      <c r="H152" s="72">
        <f t="shared" si="31"/>
        <v>0</v>
      </c>
      <c r="I152" s="76">
        <f t="shared" si="32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6"/>
      <c r="Z152" s="266"/>
      <c r="AA152" s="266"/>
      <c r="AB152" s="266"/>
      <c r="AC152" s="266"/>
      <c r="AD152" s="268"/>
      <c r="AE152" s="80"/>
      <c r="AF152" s="57"/>
      <c r="AG152" s="60"/>
      <c r="AH152" s="58"/>
      <c r="AI152" s="60"/>
      <c r="AJ152" s="58"/>
      <c r="AK152" s="32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55"/>
      <c r="B153" s="56">
        <v>10</v>
      </c>
      <c r="C153" s="32"/>
      <c r="D153" s="53"/>
      <c r="E153" s="106"/>
      <c r="F153" s="323">
        <f>MIN(AE153:AE153:AX153)</f>
        <v>0</v>
      </c>
      <c r="G153" s="87">
        <f t="shared" si="30"/>
        <v>0</v>
      </c>
      <c r="H153" s="72">
        <f t="shared" si="31"/>
        <v>0</v>
      </c>
      <c r="I153" s="76">
        <f t="shared" si="32"/>
        <v>0</v>
      </c>
      <c r="J153" s="73"/>
      <c r="K153" s="41"/>
      <c r="L153" s="41"/>
      <c r="M153" s="171"/>
      <c r="N153" s="171"/>
      <c r="O153" s="171"/>
      <c r="P153" s="41"/>
      <c r="Q153" s="171"/>
      <c r="R153" s="41"/>
      <c r="S153" s="41"/>
      <c r="T153" s="41"/>
      <c r="U153" s="41"/>
      <c r="V153" s="41"/>
      <c r="W153" s="41"/>
      <c r="X153" s="171"/>
      <c r="Y153" s="288"/>
      <c r="Z153" s="288"/>
      <c r="AA153" s="288"/>
      <c r="AB153" s="288"/>
      <c r="AC153" s="288"/>
      <c r="AD153" s="272"/>
      <c r="AE153" s="69"/>
      <c r="AF153" s="57"/>
      <c r="AG153" s="66"/>
      <c r="AH153" s="58"/>
      <c r="AI153" s="58"/>
      <c r="AJ153" s="58"/>
      <c r="AK153" s="325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55"/>
      <c r="B154" s="56">
        <v>11</v>
      </c>
      <c r="C154" s="32"/>
      <c r="D154" s="53"/>
      <c r="E154" s="106"/>
      <c r="F154" s="323">
        <f>MIN(AE154:AE154:AX154)</f>
        <v>0</v>
      </c>
      <c r="G154" s="87">
        <f t="shared" si="30"/>
        <v>0</v>
      </c>
      <c r="H154" s="72">
        <f t="shared" si="31"/>
        <v>0</v>
      </c>
      <c r="I154" s="76">
        <f t="shared" si="32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6"/>
      <c r="Z154" s="266"/>
      <c r="AA154" s="266"/>
      <c r="AB154" s="266"/>
      <c r="AC154" s="266"/>
      <c r="AD154" s="268"/>
      <c r="AE154" s="69"/>
      <c r="AF154" s="57"/>
      <c r="AG154" s="66"/>
      <c r="AH154" s="58"/>
      <c r="AI154" s="58"/>
      <c r="AJ154" s="58"/>
      <c r="AK154" s="325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55"/>
      <c r="B155" s="56">
        <v>12</v>
      </c>
      <c r="C155" s="32"/>
      <c r="D155" s="53"/>
      <c r="E155" s="106"/>
      <c r="F155" s="323">
        <f>MIN(AE155:AE155:AX155)</f>
        <v>0</v>
      </c>
      <c r="G155" s="87">
        <f t="shared" si="30"/>
        <v>0</v>
      </c>
      <c r="H155" s="72">
        <f t="shared" si="31"/>
        <v>0</v>
      </c>
      <c r="I155" s="76">
        <f t="shared" si="32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6"/>
      <c r="Z155" s="266"/>
      <c r="AA155" s="266"/>
      <c r="AB155" s="266"/>
      <c r="AC155" s="266"/>
      <c r="AD155" s="268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55"/>
      <c r="B156" s="56">
        <v>13</v>
      </c>
      <c r="C156" s="31"/>
      <c r="D156" s="55"/>
      <c r="E156" s="108"/>
      <c r="F156" s="323">
        <f>MIN(AE156:AE156:AX156)</f>
        <v>0</v>
      </c>
      <c r="G156" s="87">
        <f t="shared" si="30"/>
        <v>0</v>
      </c>
      <c r="H156" s="72">
        <f t="shared" si="31"/>
        <v>0</v>
      </c>
      <c r="I156" s="76">
        <f t="shared" si="32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6"/>
      <c r="Z156" s="266"/>
      <c r="AA156" s="266"/>
      <c r="AB156" s="266"/>
      <c r="AC156" s="266"/>
      <c r="AD156" s="268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55"/>
      <c r="B157" s="56">
        <v>14</v>
      </c>
      <c r="C157" s="97"/>
      <c r="D157" s="96"/>
      <c r="E157" s="98"/>
      <c r="F157" s="323">
        <f>MIN(AE157:AE157:AX157)</f>
        <v>0</v>
      </c>
      <c r="G157" s="87">
        <f t="shared" si="30"/>
        <v>0</v>
      </c>
      <c r="H157" s="72">
        <f t="shared" si="31"/>
        <v>0</v>
      </c>
      <c r="I157" s="76">
        <f t="shared" si="32"/>
        <v>0</v>
      </c>
      <c r="J157" s="175"/>
      <c r="K157" s="17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6"/>
      <c r="Z157" s="266"/>
      <c r="AA157" s="266"/>
      <c r="AB157" s="266"/>
      <c r="AC157" s="266"/>
      <c r="AD157" s="268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55"/>
      <c r="B158" s="56">
        <v>15</v>
      </c>
      <c r="C158" s="99"/>
      <c r="D158" s="100"/>
      <c r="E158" s="98"/>
      <c r="F158" s="323">
        <f>MIN(AE158:AE158:AX158)</f>
        <v>0</v>
      </c>
      <c r="G158" s="87">
        <f t="shared" si="30"/>
        <v>0</v>
      </c>
      <c r="H158" s="72">
        <f t="shared" si="31"/>
        <v>0</v>
      </c>
      <c r="I158" s="76">
        <f t="shared" si="32"/>
        <v>0</v>
      </c>
      <c r="J158" s="175"/>
      <c r="K158" s="175"/>
      <c r="L158" s="175"/>
      <c r="M158" s="175"/>
      <c r="N158" s="175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6"/>
      <c r="Z158" s="266"/>
      <c r="AA158" s="266"/>
      <c r="AB158" s="266"/>
      <c r="AC158" s="266"/>
      <c r="AD158" s="268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55"/>
      <c r="B159" s="56">
        <v>16</v>
      </c>
      <c r="C159" s="32"/>
      <c r="D159" s="53"/>
      <c r="E159" s="106"/>
      <c r="F159" s="323">
        <f>MIN(AE159:AE159:AX159)</f>
        <v>0</v>
      </c>
      <c r="G159" s="87">
        <f t="shared" si="30"/>
        <v>0</v>
      </c>
      <c r="H159" s="72">
        <f t="shared" si="31"/>
        <v>0</v>
      </c>
      <c r="I159" s="76">
        <f t="shared" si="32"/>
        <v>0</v>
      </c>
      <c r="J159" s="175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6"/>
      <c r="Z159" s="266"/>
      <c r="AA159" s="266"/>
      <c r="AB159" s="266"/>
      <c r="AC159" s="266"/>
      <c r="AD159" s="268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55"/>
      <c r="B160" s="56">
        <v>17</v>
      </c>
      <c r="C160" s="32"/>
      <c r="D160" s="53"/>
      <c r="E160" s="107"/>
      <c r="F160" s="323">
        <f>MIN(AE160:AE160:AX160)</f>
        <v>0</v>
      </c>
      <c r="G160" s="87">
        <f t="shared" si="30"/>
        <v>0</v>
      </c>
      <c r="H160" s="72">
        <f t="shared" si="31"/>
        <v>0</v>
      </c>
      <c r="I160" s="76">
        <f t="shared" si="32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6"/>
      <c r="Z160" s="266"/>
      <c r="AA160" s="266"/>
      <c r="AB160" s="266"/>
      <c r="AC160" s="266"/>
      <c r="AD160" s="268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55"/>
      <c r="B161" s="56">
        <v>18</v>
      </c>
      <c r="C161" s="32"/>
      <c r="D161" s="53"/>
      <c r="E161" s="106"/>
      <c r="F161" s="323">
        <f>MIN(AE161:AE161:AX161)</f>
        <v>0</v>
      </c>
      <c r="G161" s="87">
        <f t="shared" si="30"/>
        <v>0</v>
      </c>
      <c r="H161" s="72">
        <f t="shared" si="31"/>
        <v>0</v>
      </c>
      <c r="I161" s="76">
        <f t="shared" si="32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6"/>
      <c r="Z161" s="266"/>
      <c r="AA161" s="266"/>
      <c r="AB161" s="266"/>
      <c r="AC161" s="266"/>
      <c r="AD161" s="268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55"/>
      <c r="B162" s="56">
        <v>19</v>
      </c>
      <c r="C162" s="31"/>
      <c r="D162" s="55"/>
      <c r="E162" s="108"/>
      <c r="F162" s="323">
        <f>MIN(AE162:AE162:AX162)</f>
        <v>0</v>
      </c>
      <c r="G162" s="87">
        <f t="shared" si="30"/>
        <v>0</v>
      </c>
      <c r="H162" s="72">
        <f t="shared" si="31"/>
        <v>0</v>
      </c>
      <c r="I162" s="76">
        <f t="shared" si="32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6"/>
      <c r="Z162" s="266"/>
      <c r="AA162" s="266"/>
      <c r="AB162" s="266"/>
      <c r="AC162" s="266"/>
      <c r="AD162" s="268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55"/>
      <c r="B163" s="56">
        <v>20</v>
      </c>
      <c r="C163" s="31"/>
      <c r="D163" s="55"/>
      <c r="E163" s="108"/>
      <c r="F163" s="323">
        <f>MIN(AE163:AE163:AX163)</f>
        <v>0</v>
      </c>
      <c r="G163" s="87">
        <f t="shared" si="30"/>
        <v>0</v>
      </c>
      <c r="H163" s="72">
        <f t="shared" si="31"/>
        <v>0</v>
      </c>
      <c r="I163" s="76">
        <f t="shared" si="32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6"/>
      <c r="Z163" s="266"/>
      <c r="AA163" s="266"/>
      <c r="AB163" s="266"/>
      <c r="AC163" s="266"/>
      <c r="AD163" s="268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55"/>
      <c r="B164" s="56">
        <v>21</v>
      </c>
      <c r="C164" s="32"/>
      <c r="D164" s="53"/>
      <c r="E164" s="106"/>
      <c r="F164" s="323">
        <f>MIN(AE164:AE164:AX164)</f>
        <v>0</v>
      </c>
      <c r="G164" s="87">
        <f t="shared" si="30"/>
        <v>0</v>
      </c>
      <c r="H164" s="72">
        <f t="shared" si="31"/>
        <v>0</v>
      </c>
      <c r="I164" s="76">
        <f t="shared" si="32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6"/>
      <c r="Z164" s="266"/>
      <c r="AA164" s="266"/>
      <c r="AB164" s="266"/>
      <c r="AC164" s="266"/>
      <c r="AD164" s="268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55"/>
      <c r="B165" s="56">
        <v>22</v>
      </c>
      <c r="C165" s="32"/>
      <c r="D165" s="53"/>
      <c r="E165" s="106"/>
      <c r="F165" s="323">
        <f>MIN(AE165:AE165:AX165)</f>
        <v>0</v>
      </c>
      <c r="G165" s="87">
        <f t="shared" si="30"/>
        <v>0</v>
      </c>
      <c r="H165" s="72">
        <f t="shared" si="31"/>
        <v>0</v>
      </c>
      <c r="I165" s="76">
        <f t="shared" si="32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6"/>
      <c r="Z165" s="266"/>
      <c r="AA165" s="266"/>
      <c r="AB165" s="266"/>
      <c r="AC165" s="266"/>
      <c r="AD165" s="268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55"/>
      <c r="B166" s="56">
        <v>23</v>
      </c>
      <c r="C166" s="32"/>
      <c r="D166" s="53"/>
      <c r="E166" s="106"/>
      <c r="F166" s="323">
        <f>MIN(AE166:AE166:AX166)</f>
        <v>0</v>
      </c>
      <c r="G166" s="87">
        <f t="shared" si="30"/>
        <v>0</v>
      </c>
      <c r="H166" s="72">
        <f t="shared" si="31"/>
        <v>0</v>
      </c>
      <c r="I166" s="76">
        <f t="shared" si="32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6"/>
      <c r="Z166" s="266"/>
      <c r="AA166" s="266"/>
      <c r="AB166" s="266"/>
      <c r="AC166" s="266"/>
      <c r="AD166" s="268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55"/>
      <c r="B167" s="56">
        <v>24</v>
      </c>
      <c r="C167" s="32"/>
      <c r="D167" s="53"/>
      <c r="E167" s="106"/>
      <c r="F167" s="323">
        <f>MIN(AE167:AE167:AX167)</f>
        <v>0</v>
      </c>
      <c r="G167" s="87">
        <f t="shared" si="30"/>
        <v>0</v>
      </c>
      <c r="H167" s="72">
        <f t="shared" si="31"/>
        <v>0</v>
      </c>
      <c r="I167" s="76">
        <f t="shared" si="32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6"/>
      <c r="Z167" s="266"/>
      <c r="AA167" s="266"/>
      <c r="AB167" s="266"/>
      <c r="AC167" s="266"/>
      <c r="AD167" s="268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55"/>
      <c r="B168" s="56">
        <v>25</v>
      </c>
      <c r="C168" s="32"/>
      <c r="D168" s="53"/>
      <c r="E168" s="106"/>
      <c r="F168" s="323">
        <f>MIN(AE168:AE168:AX168)</f>
        <v>0</v>
      </c>
      <c r="G168" s="87">
        <f t="shared" si="30"/>
        <v>0</v>
      </c>
      <c r="H168" s="72">
        <f t="shared" si="31"/>
        <v>0</v>
      </c>
      <c r="I168" s="76">
        <f t="shared" si="32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6"/>
      <c r="Z168" s="266"/>
      <c r="AA168" s="266"/>
      <c r="AB168" s="266"/>
      <c r="AC168" s="266"/>
      <c r="AD168" s="268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55"/>
      <c r="B169" s="56">
        <v>26</v>
      </c>
      <c r="C169" s="32"/>
      <c r="D169" s="53"/>
      <c r="E169" s="106"/>
      <c r="F169" s="323">
        <f>MIN(AE169:AE169:AX169)</f>
        <v>0</v>
      </c>
      <c r="G169" s="87">
        <f t="shared" si="30"/>
        <v>0</v>
      </c>
      <c r="H169" s="72">
        <f t="shared" si="31"/>
        <v>0</v>
      </c>
      <c r="I169" s="76">
        <f t="shared" si="32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6"/>
      <c r="Z169" s="266"/>
      <c r="AA169" s="266"/>
      <c r="AB169" s="266"/>
      <c r="AC169" s="266"/>
      <c r="AD169" s="268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55"/>
      <c r="B170" s="56"/>
      <c r="C170" s="83"/>
      <c r="D170" s="84"/>
      <c r="E170" s="109"/>
      <c r="F170" s="85"/>
      <c r="G170" s="86"/>
      <c r="H170" s="136"/>
      <c r="I170" s="77">
        <f>SUM(J170:X170)</f>
        <v>19</v>
      </c>
      <c r="J170" s="74">
        <f t="shared" ref="J170:AC170" si="33">COUNTIF(J144:J169,"&gt;-1")</f>
        <v>1</v>
      </c>
      <c r="K170" s="74">
        <f t="shared" si="33"/>
        <v>1</v>
      </c>
      <c r="L170" s="74">
        <f t="shared" si="33"/>
        <v>2</v>
      </c>
      <c r="M170" s="74">
        <f t="shared" si="33"/>
        <v>1</v>
      </c>
      <c r="N170" s="74">
        <f t="shared" si="33"/>
        <v>4</v>
      </c>
      <c r="O170" s="74">
        <f t="shared" si="33"/>
        <v>3</v>
      </c>
      <c r="P170" s="74">
        <f t="shared" si="33"/>
        <v>3</v>
      </c>
      <c r="Q170" s="74">
        <f t="shared" si="33"/>
        <v>2</v>
      </c>
      <c r="R170" s="74">
        <f t="shared" si="33"/>
        <v>1</v>
      </c>
      <c r="S170" s="74">
        <f t="shared" si="33"/>
        <v>0</v>
      </c>
      <c r="T170" s="74">
        <f t="shared" si="33"/>
        <v>0</v>
      </c>
      <c r="U170" s="74">
        <f t="shared" si="33"/>
        <v>0</v>
      </c>
      <c r="V170" s="74">
        <f t="shared" si="33"/>
        <v>0</v>
      </c>
      <c r="W170" s="74">
        <f t="shared" si="33"/>
        <v>0</v>
      </c>
      <c r="X170" s="74">
        <f t="shared" si="33"/>
        <v>1</v>
      </c>
      <c r="Y170" s="74">
        <f t="shared" si="33"/>
        <v>0</v>
      </c>
      <c r="Z170" s="74">
        <f t="shared" si="33"/>
        <v>0</v>
      </c>
      <c r="AA170" s="74">
        <f t="shared" si="33"/>
        <v>0</v>
      </c>
      <c r="AB170" s="74">
        <f t="shared" si="33"/>
        <v>0</v>
      </c>
      <c r="AC170" s="74">
        <f t="shared" si="33"/>
        <v>0</v>
      </c>
      <c r="AD170" s="269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1" t="s">
        <v>32</v>
      </c>
      <c r="B171" s="202" t="s">
        <v>441</v>
      </c>
      <c r="C171" s="203" t="s">
        <v>464</v>
      </c>
      <c r="D171" s="203" t="s">
        <v>0</v>
      </c>
      <c r="E171" s="204" t="s">
        <v>469</v>
      </c>
      <c r="F171" s="205" t="s">
        <v>62</v>
      </c>
      <c r="G171" s="206" t="s">
        <v>456</v>
      </c>
      <c r="H171" s="207" t="s">
        <v>2</v>
      </c>
      <c r="I171" s="208" t="s">
        <v>3</v>
      </c>
      <c r="J171" s="209" t="s">
        <v>4</v>
      </c>
      <c r="K171" s="203" t="s">
        <v>5</v>
      </c>
      <c r="L171" s="203" t="s">
        <v>6</v>
      </c>
      <c r="M171" s="203" t="s">
        <v>7</v>
      </c>
      <c r="N171" s="203" t="s">
        <v>8</v>
      </c>
      <c r="O171" s="203" t="s">
        <v>9</v>
      </c>
      <c r="P171" s="203" t="s">
        <v>10</v>
      </c>
      <c r="Q171" s="203" t="s">
        <v>11</v>
      </c>
      <c r="R171" s="203" t="s">
        <v>12</v>
      </c>
      <c r="S171" s="203" t="s">
        <v>13</v>
      </c>
      <c r="T171" s="203" t="s">
        <v>14</v>
      </c>
      <c r="U171" s="203" t="s">
        <v>15</v>
      </c>
      <c r="V171" s="203" t="s">
        <v>16</v>
      </c>
      <c r="W171" s="203" t="s">
        <v>17</v>
      </c>
      <c r="X171" s="204" t="s">
        <v>18</v>
      </c>
      <c r="Y171" s="265" t="s">
        <v>451</v>
      </c>
      <c r="Z171" s="265" t="s">
        <v>452</v>
      </c>
      <c r="AA171" s="265" t="s">
        <v>453</v>
      </c>
      <c r="AB171" s="265" t="s">
        <v>454</v>
      </c>
      <c r="AC171" s="265" t="s">
        <v>455</v>
      </c>
      <c r="AD171" s="267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54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79">
        <f>MIN(AE172:AE172:AX172)</f>
        <v>1.2615740740740742E-2</v>
      </c>
      <c r="G172" s="87">
        <f t="shared" ref="G172:G181" si="34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5">SUM(COUNTIF(J172:AC172,"&gt;-1"))</f>
        <v>1</v>
      </c>
      <c r="I172" s="76">
        <f t="shared" ref="I172:I181" si="36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7"/>
      <c r="Z172" s="287"/>
      <c r="AA172" s="287"/>
      <c r="AB172" s="287"/>
      <c r="AC172" s="287"/>
      <c r="AD172" s="270"/>
      <c r="AE172" s="152"/>
      <c r="AF172" s="325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6"/>
    </row>
    <row r="173" spans="1:50" ht="12.95" customHeight="1" x14ac:dyDescent="0.25">
      <c r="A173" s="355"/>
      <c r="B173" s="157">
        <v>2</v>
      </c>
      <c r="C173" s="31"/>
      <c r="D173" s="55"/>
      <c r="E173" s="108"/>
      <c r="F173" s="279">
        <f>MIN(AE173:AE173:AX173)</f>
        <v>0</v>
      </c>
      <c r="G173" s="87">
        <f t="shared" si="34"/>
        <v>0</v>
      </c>
      <c r="H173" s="72">
        <f t="shared" si="35"/>
        <v>0</v>
      </c>
      <c r="I173" s="76">
        <f t="shared" si="36"/>
        <v>0</v>
      </c>
      <c r="J173" s="73"/>
      <c r="K173" s="41"/>
      <c r="L173" s="41"/>
      <c r="M173" s="41"/>
      <c r="N173" s="41"/>
      <c r="O173" s="41"/>
      <c r="P173" s="171"/>
      <c r="Q173" s="41"/>
      <c r="R173" s="41"/>
      <c r="S173" s="41"/>
      <c r="T173" s="41"/>
      <c r="U173" s="41"/>
      <c r="V173" s="41"/>
      <c r="W173" s="41"/>
      <c r="X173" s="41"/>
      <c r="Y173" s="266"/>
      <c r="Z173" s="266"/>
      <c r="AA173" s="266"/>
      <c r="AB173" s="266"/>
      <c r="AC173" s="266"/>
      <c r="AD173" s="268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6"/>
    </row>
    <row r="174" spans="1:50" ht="12.95" customHeight="1" x14ac:dyDescent="0.25">
      <c r="A174" s="355"/>
      <c r="B174" s="157">
        <v>3</v>
      </c>
      <c r="C174" s="117"/>
      <c r="D174" s="116"/>
      <c r="E174" s="118"/>
      <c r="F174" s="279">
        <f>MIN(AE174:AE174:AX174)</f>
        <v>0</v>
      </c>
      <c r="G174" s="87">
        <f t="shared" si="34"/>
        <v>0</v>
      </c>
      <c r="H174" s="72">
        <f t="shared" si="35"/>
        <v>0</v>
      </c>
      <c r="I174" s="76">
        <f t="shared" si="36"/>
        <v>0</v>
      </c>
      <c r="J174" s="73"/>
      <c r="K174" s="41"/>
      <c r="L174" s="41"/>
      <c r="M174" s="41"/>
      <c r="N174" s="41"/>
      <c r="O174" s="41"/>
      <c r="P174" s="171"/>
      <c r="Q174" s="41"/>
      <c r="R174" s="41"/>
      <c r="S174" s="41"/>
      <c r="T174" s="41"/>
      <c r="U174" s="41"/>
      <c r="V174" s="41"/>
      <c r="W174" s="41"/>
      <c r="X174" s="41"/>
      <c r="Y174" s="266"/>
      <c r="Z174" s="266"/>
      <c r="AA174" s="266"/>
      <c r="AB174" s="266"/>
      <c r="AC174" s="266"/>
      <c r="AD174" s="268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6"/>
    </row>
    <row r="175" spans="1:50" ht="12.95" customHeight="1" x14ac:dyDescent="0.25">
      <c r="A175" s="355"/>
      <c r="B175" s="157">
        <v>4</v>
      </c>
      <c r="C175" s="117"/>
      <c r="D175" s="116"/>
      <c r="E175" s="118"/>
      <c r="F175" s="279">
        <f>MIN(AE175:AE175:AX175)</f>
        <v>0</v>
      </c>
      <c r="G175" s="87">
        <f t="shared" si="34"/>
        <v>0</v>
      </c>
      <c r="H175" s="72">
        <f t="shared" si="35"/>
        <v>0</v>
      </c>
      <c r="I175" s="76">
        <f t="shared" si="36"/>
        <v>0</v>
      </c>
      <c r="J175" s="73"/>
      <c r="K175" s="41"/>
      <c r="L175" s="41"/>
      <c r="M175" s="41"/>
      <c r="N175" s="41"/>
      <c r="O175" s="41"/>
      <c r="P175" s="171"/>
      <c r="Q175" s="41"/>
      <c r="R175" s="41"/>
      <c r="S175" s="41"/>
      <c r="T175" s="41"/>
      <c r="U175" s="41"/>
      <c r="V175" s="41"/>
      <c r="W175" s="41"/>
      <c r="X175" s="41"/>
      <c r="Y175" s="266"/>
      <c r="Z175" s="266"/>
      <c r="AA175" s="266"/>
      <c r="AB175" s="266"/>
      <c r="AC175" s="266"/>
      <c r="AD175" s="268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6"/>
    </row>
    <row r="176" spans="1:50" ht="12.95" customHeight="1" x14ac:dyDescent="0.25">
      <c r="A176" s="355"/>
      <c r="B176" s="157">
        <v>5</v>
      </c>
      <c r="C176" s="117"/>
      <c r="D176" s="116"/>
      <c r="E176" s="118"/>
      <c r="F176" s="279">
        <f>MIN(AE176:AE176:AX176)</f>
        <v>0</v>
      </c>
      <c r="G176" s="87">
        <f t="shared" si="34"/>
        <v>0</v>
      </c>
      <c r="H176" s="72">
        <f t="shared" si="35"/>
        <v>0</v>
      </c>
      <c r="I176" s="76">
        <f t="shared" si="36"/>
        <v>0</v>
      </c>
      <c r="J176" s="73"/>
      <c r="K176" s="41"/>
      <c r="L176" s="41"/>
      <c r="M176" s="41"/>
      <c r="N176" s="41"/>
      <c r="O176" s="41"/>
      <c r="P176" s="171"/>
      <c r="Q176" s="41"/>
      <c r="R176" s="41"/>
      <c r="S176" s="41"/>
      <c r="T176" s="41"/>
      <c r="U176" s="41"/>
      <c r="V176" s="41"/>
      <c r="W176" s="41"/>
      <c r="X176" s="41"/>
      <c r="Y176" s="266"/>
      <c r="Z176" s="266"/>
      <c r="AA176" s="266"/>
      <c r="AB176" s="266"/>
      <c r="AC176" s="266"/>
      <c r="AD176" s="268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6"/>
    </row>
    <row r="177" spans="1:50" ht="12.95" customHeight="1" x14ac:dyDescent="0.25">
      <c r="A177" s="355"/>
      <c r="B177" s="157">
        <v>6</v>
      </c>
      <c r="C177" s="117"/>
      <c r="D177" s="116"/>
      <c r="E177" s="118"/>
      <c r="F177" s="279">
        <f>MIN(AE177:AE177:AX177)</f>
        <v>0</v>
      </c>
      <c r="G177" s="87">
        <f t="shared" si="34"/>
        <v>0</v>
      </c>
      <c r="H177" s="72">
        <f t="shared" si="35"/>
        <v>0</v>
      </c>
      <c r="I177" s="76">
        <f t="shared" si="36"/>
        <v>0</v>
      </c>
      <c r="J177" s="73"/>
      <c r="K177" s="41"/>
      <c r="L177" s="41"/>
      <c r="M177" s="41"/>
      <c r="N177" s="41"/>
      <c r="O177" s="41"/>
      <c r="P177" s="171"/>
      <c r="Q177" s="41"/>
      <c r="R177" s="41"/>
      <c r="S177" s="41"/>
      <c r="T177" s="41"/>
      <c r="U177" s="41"/>
      <c r="V177" s="41"/>
      <c r="W177" s="41"/>
      <c r="X177" s="41"/>
      <c r="Y177" s="266"/>
      <c r="Z177" s="266"/>
      <c r="AA177" s="266"/>
      <c r="AB177" s="266"/>
      <c r="AC177" s="266"/>
      <c r="AD177" s="268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6"/>
    </row>
    <row r="178" spans="1:50" ht="12.95" customHeight="1" x14ac:dyDescent="0.25">
      <c r="A178" s="355"/>
      <c r="B178" s="157">
        <v>7</v>
      </c>
      <c r="C178" s="117"/>
      <c r="D178" s="116"/>
      <c r="E178" s="118"/>
      <c r="F178" s="279">
        <f>MIN(AE178:AE178:AX178)</f>
        <v>0</v>
      </c>
      <c r="G178" s="87">
        <f t="shared" si="34"/>
        <v>0</v>
      </c>
      <c r="H178" s="72">
        <f t="shared" si="35"/>
        <v>0</v>
      </c>
      <c r="I178" s="76">
        <f t="shared" si="36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6"/>
      <c r="Z178" s="266"/>
      <c r="AA178" s="266"/>
      <c r="AB178" s="266"/>
      <c r="AC178" s="266"/>
      <c r="AD178" s="268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6"/>
    </row>
    <row r="179" spans="1:50" ht="12.95" customHeight="1" x14ac:dyDescent="0.25">
      <c r="A179" s="355"/>
      <c r="B179" s="157">
        <v>8</v>
      </c>
      <c r="C179" s="99"/>
      <c r="D179" s="120"/>
      <c r="E179" s="121"/>
      <c r="F179" s="279">
        <f>MIN(AE179:AE179:AX179)</f>
        <v>0</v>
      </c>
      <c r="G179" s="87">
        <f t="shared" si="34"/>
        <v>0</v>
      </c>
      <c r="H179" s="72">
        <f t="shared" si="35"/>
        <v>0</v>
      </c>
      <c r="I179" s="76">
        <f t="shared" si="36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6"/>
      <c r="Z179" s="266"/>
      <c r="AA179" s="266"/>
      <c r="AB179" s="266"/>
      <c r="AC179" s="266"/>
      <c r="AD179" s="268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6"/>
    </row>
    <row r="180" spans="1:50" ht="12.95" customHeight="1" x14ac:dyDescent="0.25">
      <c r="A180" s="355"/>
      <c r="B180" s="157">
        <v>9</v>
      </c>
      <c r="C180" s="97"/>
      <c r="D180" s="102"/>
      <c r="E180" s="143"/>
      <c r="F180" s="279">
        <f>MIN(AE180:AE180:AX180)</f>
        <v>0</v>
      </c>
      <c r="G180" s="87">
        <f t="shared" si="34"/>
        <v>0</v>
      </c>
      <c r="H180" s="72">
        <f t="shared" si="35"/>
        <v>0</v>
      </c>
      <c r="I180" s="76">
        <f t="shared" si="36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6"/>
      <c r="Z180" s="266"/>
      <c r="AA180" s="266"/>
      <c r="AB180" s="266"/>
      <c r="AC180" s="266"/>
      <c r="AD180" s="268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6"/>
    </row>
    <row r="181" spans="1:50" ht="12.95" customHeight="1" x14ac:dyDescent="0.25">
      <c r="A181" s="355"/>
      <c r="B181" s="157">
        <v>10</v>
      </c>
      <c r="C181" s="32"/>
      <c r="D181" s="53"/>
      <c r="E181" s="98"/>
      <c r="F181" s="279">
        <f>MIN(AE181:AE181:AX181)</f>
        <v>0</v>
      </c>
      <c r="G181" s="87">
        <f t="shared" si="34"/>
        <v>0</v>
      </c>
      <c r="H181" s="72">
        <f t="shared" si="35"/>
        <v>0</v>
      </c>
      <c r="I181" s="76">
        <f t="shared" si="36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6"/>
      <c r="Z181" s="266"/>
      <c r="AA181" s="266"/>
      <c r="AB181" s="266"/>
      <c r="AC181" s="266"/>
      <c r="AD181" s="268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6"/>
    </row>
    <row r="182" spans="1:50" ht="12.95" customHeight="1" x14ac:dyDescent="0.25">
      <c r="A182" s="356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37">COUNTIF(J172:J181,"&gt;-1")</f>
        <v>0</v>
      </c>
      <c r="K182" s="75">
        <f t="shared" si="37"/>
        <v>1</v>
      </c>
      <c r="L182" s="75">
        <f t="shared" si="37"/>
        <v>0</v>
      </c>
      <c r="M182" s="75">
        <f t="shared" si="37"/>
        <v>0</v>
      </c>
      <c r="N182" s="75">
        <f t="shared" si="37"/>
        <v>0</v>
      </c>
      <c r="O182" s="75">
        <f t="shared" si="37"/>
        <v>0</v>
      </c>
      <c r="P182" s="75">
        <f t="shared" si="37"/>
        <v>0</v>
      </c>
      <c r="Q182" s="75">
        <f t="shared" si="37"/>
        <v>0</v>
      </c>
      <c r="R182" s="75">
        <f t="shared" si="37"/>
        <v>0</v>
      </c>
      <c r="S182" s="75">
        <f t="shared" si="37"/>
        <v>0</v>
      </c>
      <c r="T182" s="75">
        <f t="shared" si="37"/>
        <v>0</v>
      </c>
      <c r="U182" s="75">
        <f t="shared" si="37"/>
        <v>0</v>
      </c>
      <c r="V182" s="75">
        <f t="shared" si="37"/>
        <v>0</v>
      </c>
      <c r="W182" s="75">
        <f t="shared" si="37"/>
        <v>0</v>
      </c>
      <c r="X182" s="75">
        <f t="shared" si="37"/>
        <v>0</v>
      </c>
      <c r="Y182" s="75">
        <f t="shared" si="37"/>
        <v>0</v>
      </c>
      <c r="Z182" s="75">
        <f t="shared" si="37"/>
        <v>0</v>
      </c>
      <c r="AA182" s="75">
        <f t="shared" si="37"/>
        <v>0</v>
      </c>
      <c r="AB182" s="75">
        <f t="shared" si="37"/>
        <v>0</v>
      </c>
      <c r="AC182" s="75">
        <f t="shared" si="37"/>
        <v>0</v>
      </c>
      <c r="AD182" s="271"/>
      <c r="AE182" s="281"/>
      <c r="AF182" s="104"/>
      <c r="AG182" s="282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6"/>
    </row>
    <row r="183" spans="1:50" ht="12.95" customHeight="1" x14ac:dyDescent="0.25">
      <c r="A183" s="201" t="s">
        <v>32</v>
      </c>
      <c r="B183" s="202" t="s">
        <v>441</v>
      </c>
      <c r="C183" s="203" t="s">
        <v>464</v>
      </c>
      <c r="D183" s="203" t="s">
        <v>0</v>
      </c>
      <c r="E183" s="204" t="s">
        <v>469</v>
      </c>
      <c r="F183" s="205" t="s">
        <v>62</v>
      </c>
      <c r="G183" s="206" t="s">
        <v>456</v>
      </c>
      <c r="H183" s="207" t="s">
        <v>2</v>
      </c>
      <c r="I183" s="208" t="s">
        <v>3</v>
      </c>
      <c r="J183" s="209" t="s">
        <v>4</v>
      </c>
      <c r="K183" s="203" t="s">
        <v>5</v>
      </c>
      <c r="L183" s="203" t="s">
        <v>6</v>
      </c>
      <c r="M183" s="203" t="s">
        <v>7</v>
      </c>
      <c r="N183" s="203" t="s">
        <v>8</v>
      </c>
      <c r="O183" s="203" t="s">
        <v>9</v>
      </c>
      <c r="P183" s="203" t="s">
        <v>10</v>
      </c>
      <c r="Q183" s="203" t="s">
        <v>11</v>
      </c>
      <c r="R183" s="203" t="s">
        <v>12</v>
      </c>
      <c r="S183" s="203" t="s">
        <v>13</v>
      </c>
      <c r="T183" s="203" t="s">
        <v>14</v>
      </c>
      <c r="U183" s="203" t="s">
        <v>15</v>
      </c>
      <c r="V183" s="203" t="s">
        <v>16</v>
      </c>
      <c r="W183" s="203" t="s">
        <v>17</v>
      </c>
      <c r="X183" s="204" t="s">
        <v>18</v>
      </c>
      <c r="Y183" s="265" t="s">
        <v>451</v>
      </c>
      <c r="Z183" s="265" t="s">
        <v>452</v>
      </c>
      <c r="AA183" s="265" t="s">
        <v>453</v>
      </c>
      <c r="AB183" s="265" t="s">
        <v>454</v>
      </c>
      <c r="AC183" s="265" t="s">
        <v>455</v>
      </c>
      <c r="AD183" s="267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54" t="s">
        <v>449</v>
      </c>
      <c r="B184" s="157">
        <v>1</v>
      </c>
      <c r="C184" s="35" t="s">
        <v>407</v>
      </c>
      <c r="D184" s="139">
        <v>2001</v>
      </c>
      <c r="E184" s="150" t="s">
        <v>349</v>
      </c>
      <c r="F184" s="323">
        <f>MIN(AE184:AE184:AX184)</f>
        <v>1.0706018518518517E-2</v>
      </c>
      <c r="G184" s="87">
        <f t="shared" ref="G184:G190" si="38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104</v>
      </c>
      <c r="H184" s="72">
        <f t="shared" ref="H184:H190" si="39">SUM(COUNTIF(J184:AC184,"&gt;-1"))</f>
        <v>15</v>
      </c>
      <c r="I184" s="76">
        <f t="shared" ref="I184:I190" si="40">SUM(J184:AC184)</f>
        <v>107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>
        <v>6</v>
      </c>
      <c r="P184" s="41">
        <v>8</v>
      </c>
      <c r="Q184" s="40">
        <v>7</v>
      </c>
      <c r="R184" s="40">
        <v>4</v>
      </c>
      <c r="S184" s="40"/>
      <c r="T184" s="40">
        <v>3</v>
      </c>
      <c r="U184" s="40">
        <v>3</v>
      </c>
      <c r="V184" s="40"/>
      <c r="W184" s="40">
        <v>4</v>
      </c>
      <c r="X184" s="41">
        <v>9</v>
      </c>
      <c r="Y184" s="287">
        <v>10</v>
      </c>
      <c r="Z184" s="287">
        <v>10</v>
      </c>
      <c r="AA184" s="287"/>
      <c r="AB184" s="287"/>
      <c r="AC184" s="287"/>
      <c r="AD184" s="270"/>
      <c r="AE184" s="325">
        <v>1.0949074074074075E-2</v>
      </c>
      <c r="AF184" s="325">
        <v>1.091435185185185E-2</v>
      </c>
      <c r="AG184" s="325">
        <v>1.1712962962962965E-2</v>
      </c>
      <c r="AH184" s="325">
        <v>1.1331018518518518E-2</v>
      </c>
      <c r="AI184" s="325">
        <v>1.0706018518518517E-2</v>
      </c>
      <c r="AJ184" s="325">
        <v>1.0844907407407407E-2</v>
      </c>
      <c r="AK184" s="325">
        <v>1.1319444444444444E-2</v>
      </c>
      <c r="AL184" s="325">
        <v>1.0891203703703703E-2</v>
      </c>
      <c r="AM184" s="325">
        <v>1.087962962962963E-2</v>
      </c>
      <c r="AN184" s="146"/>
      <c r="AO184" s="325">
        <v>1.119212962962963E-2</v>
      </c>
      <c r="AP184" s="325">
        <v>1.2881944444444446E-2</v>
      </c>
      <c r="AQ184" s="153"/>
      <c r="AR184" s="325">
        <v>1.4004629629629631E-2</v>
      </c>
      <c r="AS184" s="325">
        <v>1.1030092592592591E-2</v>
      </c>
      <c r="AT184" s="325">
        <v>1.2534722222222223E-2</v>
      </c>
      <c r="AU184" s="325">
        <v>1.2013888888888888E-2</v>
      </c>
      <c r="AV184" s="153"/>
      <c r="AW184" s="146"/>
      <c r="AX184" s="176"/>
    </row>
    <row r="185" spans="1:50" ht="12.95" customHeight="1" x14ac:dyDescent="0.25">
      <c r="A185" s="355"/>
      <c r="B185" s="157">
        <v>2</v>
      </c>
      <c r="C185" s="117" t="s">
        <v>415</v>
      </c>
      <c r="D185" s="116">
        <v>2002</v>
      </c>
      <c r="E185" s="118" t="s">
        <v>349</v>
      </c>
      <c r="F185" s="323">
        <f>MIN(AE185:AE185:AX185)</f>
        <v>1.2060185185185186E-2</v>
      </c>
      <c r="G185" s="87">
        <f t="shared" si="38"/>
        <v>79</v>
      </c>
      <c r="H185" s="72">
        <f t="shared" si="39"/>
        <v>13</v>
      </c>
      <c r="I185" s="76">
        <f t="shared" si="40"/>
        <v>79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>
        <v>4</v>
      </c>
      <c r="P185" s="41"/>
      <c r="Q185" s="41">
        <v>5</v>
      </c>
      <c r="R185" s="41">
        <v>3</v>
      </c>
      <c r="S185" s="41"/>
      <c r="T185" s="41"/>
      <c r="U185" s="41">
        <v>2</v>
      </c>
      <c r="V185" s="41"/>
      <c r="W185" s="41">
        <v>3</v>
      </c>
      <c r="X185" s="41">
        <v>8</v>
      </c>
      <c r="Y185" s="266">
        <v>9</v>
      </c>
      <c r="Z185" s="266">
        <v>9</v>
      </c>
      <c r="AA185" s="266"/>
      <c r="AB185" s="266"/>
      <c r="AC185" s="266"/>
      <c r="AD185" s="268"/>
      <c r="AE185" s="325">
        <v>1.2650462962962962E-2</v>
      </c>
      <c r="AF185" s="325">
        <v>1.2719907407407407E-2</v>
      </c>
      <c r="AG185" s="325">
        <v>1.2060185185185186E-2</v>
      </c>
      <c r="AH185" s="325">
        <v>1.2210648148148146E-2</v>
      </c>
      <c r="AI185" s="325">
        <v>1.2395833333333335E-2</v>
      </c>
      <c r="AJ185" s="325">
        <v>1.2638888888888889E-2</v>
      </c>
      <c r="AK185" s="325"/>
      <c r="AL185" s="325">
        <v>1.2870370370370372E-2</v>
      </c>
      <c r="AM185" s="325">
        <v>1.2708333333333334E-2</v>
      </c>
      <c r="AN185" s="65"/>
      <c r="AO185" s="325"/>
      <c r="AP185" s="325">
        <v>1.3101851851851852E-2</v>
      </c>
      <c r="AQ185" s="65"/>
      <c r="AR185" s="325">
        <v>1.4016203703703704E-2</v>
      </c>
      <c r="AS185" s="325">
        <v>1.3310185185185187E-2</v>
      </c>
      <c r="AT185" s="325">
        <v>1.2546296296296297E-2</v>
      </c>
      <c r="AU185" s="325">
        <v>1.2812499999999999E-2</v>
      </c>
      <c r="AV185" s="153"/>
      <c r="AW185" s="146"/>
      <c r="AX185" s="176"/>
    </row>
    <row r="186" spans="1:50" ht="12.95" customHeight="1" x14ac:dyDescent="0.25">
      <c r="A186" s="355"/>
      <c r="B186" s="157">
        <v>3</v>
      </c>
      <c r="C186" s="117" t="s">
        <v>496</v>
      </c>
      <c r="D186" s="116">
        <v>2003</v>
      </c>
      <c r="E186" s="118" t="s">
        <v>349</v>
      </c>
      <c r="F186" s="323">
        <f>MIN(AE186:AE186:AX186)</f>
        <v>1.4259259259259261E-2</v>
      </c>
      <c r="G186" s="87">
        <f t="shared" si="38"/>
        <v>35</v>
      </c>
      <c r="H186" s="72">
        <f t="shared" si="39"/>
        <v>9</v>
      </c>
      <c r="I186" s="76">
        <f t="shared" si="40"/>
        <v>35</v>
      </c>
      <c r="J186" s="73"/>
      <c r="K186" s="41">
        <v>3</v>
      </c>
      <c r="L186" s="41">
        <v>4</v>
      </c>
      <c r="M186" s="41">
        <v>1</v>
      </c>
      <c r="N186" s="41">
        <v>4</v>
      </c>
      <c r="O186" s="41"/>
      <c r="P186" s="41">
        <v>3</v>
      </c>
      <c r="Q186" s="41">
        <v>3</v>
      </c>
      <c r="R186" s="41">
        <v>1</v>
      </c>
      <c r="S186" s="41"/>
      <c r="T186" s="41"/>
      <c r="U186" s="41"/>
      <c r="V186" s="41"/>
      <c r="W186" s="41"/>
      <c r="X186" s="41"/>
      <c r="Y186" s="266">
        <v>8</v>
      </c>
      <c r="Z186" s="266">
        <v>8</v>
      </c>
      <c r="AA186" s="266"/>
      <c r="AB186" s="266"/>
      <c r="AC186" s="266"/>
      <c r="AD186" s="268"/>
      <c r="AE186" s="70"/>
      <c r="AF186" s="325">
        <v>1.9305555555555555E-2</v>
      </c>
      <c r="AG186" s="325">
        <v>1.5833333333333335E-2</v>
      </c>
      <c r="AH186" s="325">
        <v>1.6076388888888887E-2</v>
      </c>
      <c r="AI186" s="325">
        <v>1.5057870370370369E-2</v>
      </c>
      <c r="AJ186" s="325"/>
      <c r="AK186" s="325">
        <v>1.6932870370370369E-2</v>
      </c>
      <c r="AL186" s="325">
        <v>1.5370370370370369E-2</v>
      </c>
      <c r="AM186" s="325">
        <v>1.5081018518518516E-2</v>
      </c>
      <c r="AN186" s="65"/>
      <c r="AO186" s="325"/>
      <c r="AP186" s="325"/>
      <c r="AQ186" s="65"/>
      <c r="AR186" s="325"/>
      <c r="AS186" s="325"/>
      <c r="AT186" s="325">
        <v>1.4745370370370372E-2</v>
      </c>
      <c r="AU186" s="325">
        <v>1.4259259259259261E-2</v>
      </c>
      <c r="AV186" s="153"/>
      <c r="AW186" s="146"/>
      <c r="AX186" s="176"/>
    </row>
    <row r="187" spans="1:50" ht="12.95" customHeight="1" x14ac:dyDescent="0.25">
      <c r="A187" s="355"/>
      <c r="B187" s="157">
        <v>4</v>
      </c>
      <c r="C187" s="117" t="s">
        <v>76</v>
      </c>
      <c r="D187" s="116">
        <v>2003</v>
      </c>
      <c r="E187" s="118" t="s">
        <v>343</v>
      </c>
      <c r="F187" s="323">
        <f>MIN(AE187:AE187:AX187)</f>
        <v>1.4606481481481482E-2</v>
      </c>
      <c r="G187" s="87">
        <f t="shared" si="38"/>
        <v>17</v>
      </c>
      <c r="H187" s="72">
        <f t="shared" si="39"/>
        <v>5</v>
      </c>
      <c r="I187" s="76">
        <f t="shared" si="40"/>
        <v>17</v>
      </c>
      <c r="J187" s="73">
        <v>1</v>
      </c>
      <c r="K187" s="41">
        <v>5</v>
      </c>
      <c r="L187" s="41">
        <v>2</v>
      </c>
      <c r="M187" s="41">
        <v>4</v>
      </c>
      <c r="N187" s="41">
        <v>5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266"/>
      <c r="Z187" s="266"/>
      <c r="AA187" s="266"/>
      <c r="AB187" s="266"/>
      <c r="AC187" s="266"/>
      <c r="AD187" s="268"/>
      <c r="AE187" s="325">
        <v>2.6412037037037036E-2</v>
      </c>
      <c r="AF187" s="325">
        <v>1.5960648148148151E-2</v>
      </c>
      <c r="AG187" s="325">
        <v>1.6782407407407409E-2</v>
      </c>
      <c r="AH187" s="325">
        <v>1.4918981481481483E-2</v>
      </c>
      <c r="AI187" s="325">
        <v>1.4606481481481482E-2</v>
      </c>
      <c r="AJ187" s="325"/>
      <c r="AK187" s="325"/>
      <c r="AL187" s="325"/>
      <c r="AM187" s="325"/>
      <c r="AN187" s="65"/>
      <c r="AO187" s="325"/>
      <c r="AP187" s="325"/>
      <c r="AQ187" s="65"/>
      <c r="AR187" s="325"/>
      <c r="AS187" s="325"/>
      <c r="AT187" s="325"/>
      <c r="AU187" s="325"/>
      <c r="AV187" s="153"/>
      <c r="AW187" s="146"/>
      <c r="AX187" s="176"/>
    </row>
    <row r="188" spans="1:50" ht="12.95" customHeight="1" x14ac:dyDescent="0.25">
      <c r="A188" s="355"/>
      <c r="B188" s="157">
        <v>5</v>
      </c>
      <c r="C188" s="117" t="s">
        <v>494</v>
      </c>
      <c r="D188" s="116">
        <v>2002</v>
      </c>
      <c r="E188" s="118" t="s">
        <v>349</v>
      </c>
      <c r="F188" s="323">
        <f>MIN(AE188:AE188:AX188)</f>
        <v>1.4027777777777778E-2</v>
      </c>
      <c r="G188" s="87">
        <f t="shared" si="38"/>
        <v>16</v>
      </c>
      <c r="H188" s="72">
        <f t="shared" si="39"/>
        <v>5</v>
      </c>
      <c r="I188" s="76">
        <f t="shared" si="40"/>
        <v>16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41">
        <v>4</v>
      </c>
      <c r="Q188" s="41"/>
      <c r="R188" s="41"/>
      <c r="S188" s="41"/>
      <c r="T188" s="41"/>
      <c r="U188" s="41"/>
      <c r="V188" s="41"/>
      <c r="W188" s="41"/>
      <c r="X188" s="41"/>
      <c r="Y188" s="266"/>
      <c r="Z188" s="266"/>
      <c r="AA188" s="266"/>
      <c r="AB188" s="266"/>
      <c r="AC188" s="266"/>
      <c r="AD188" s="268"/>
      <c r="AE188" s="70"/>
      <c r="AF188" s="325">
        <v>1.9340277777777779E-2</v>
      </c>
      <c r="AG188" s="325">
        <v>1.579861111111111E-2</v>
      </c>
      <c r="AH188" s="325">
        <v>1.6018518518518519E-2</v>
      </c>
      <c r="AI188" s="325">
        <v>1.5208333333333332E-2</v>
      </c>
      <c r="AJ188" s="325"/>
      <c r="AK188" s="325">
        <v>1.4027777777777778E-2</v>
      </c>
      <c r="AL188" s="325"/>
      <c r="AM188" s="325"/>
      <c r="AN188" s="65"/>
      <c r="AO188" s="325"/>
      <c r="AP188" s="325"/>
      <c r="AQ188" s="65"/>
      <c r="AR188" s="325"/>
      <c r="AS188" s="325"/>
      <c r="AT188" s="325"/>
      <c r="AU188" s="325"/>
      <c r="AV188" s="153"/>
      <c r="AW188" s="146"/>
      <c r="AX188" s="176"/>
    </row>
    <row r="189" spans="1:50" ht="12.95" customHeight="1" x14ac:dyDescent="0.25">
      <c r="A189" s="355"/>
      <c r="B189" s="157">
        <v>6</v>
      </c>
      <c r="C189" s="117" t="s">
        <v>422</v>
      </c>
      <c r="D189" s="116">
        <v>2007</v>
      </c>
      <c r="E189" s="118" t="s">
        <v>323</v>
      </c>
      <c r="F189" s="323">
        <f>MIN(AE189:AE189:AX189)</f>
        <v>1.486111111111111E-2</v>
      </c>
      <c r="G189" s="87">
        <f t="shared" si="38"/>
        <v>12</v>
      </c>
      <c r="H189" s="72">
        <f t="shared" si="39"/>
        <v>5</v>
      </c>
      <c r="I189" s="76">
        <f t="shared" si="40"/>
        <v>12</v>
      </c>
      <c r="J189" s="73"/>
      <c r="K189" s="41"/>
      <c r="L189" s="41"/>
      <c r="M189" s="41"/>
      <c r="N189" s="41"/>
      <c r="O189" s="41"/>
      <c r="P189" s="41">
        <v>2</v>
      </c>
      <c r="Q189" s="41"/>
      <c r="R189" s="41"/>
      <c r="S189" s="41"/>
      <c r="T189" s="41">
        <v>1</v>
      </c>
      <c r="U189" s="41">
        <v>1</v>
      </c>
      <c r="V189" s="41"/>
      <c r="W189" s="41">
        <v>2</v>
      </c>
      <c r="X189" s="41">
        <v>6</v>
      </c>
      <c r="Y189" s="266"/>
      <c r="Z189" s="266"/>
      <c r="AA189" s="266"/>
      <c r="AB189" s="266"/>
      <c r="AC189" s="266"/>
      <c r="AD189" s="268"/>
      <c r="AE189" s="70"/>
      <c r="AF189" s="69"/>
      <c r="AG189" s="59"/>
      <c r="AH189" s="66"/>
      <c r="AI189" s="65"/>
      <c r="AJ189" s="70"/>
      <c r="AK189" s="325">
        <v>1.7002314814814814E-2</v>
      </c>
      <c r="AL189" s="325"/>
      <c r="AM189" s="70"/>
      <c r="AN189" s="65"/>
      <c r="AO189" s="325">
        <v>1.7314814814814814E-2</v>
      </c>
      <c r="AP189" s="325">
        <v>1.511574074074074E-2</v>
      </c>
      <c r="AQ189" s="65"/>
      <c r="AR189" s="325">
        <v>1.486111111111111E-2</v>
      </c>
      <c r="AS189" s="325">
        <v>1.7488425925925925E-2</v>
      </c>
      <c r="AT189" s="325"/>
      <c r="AU189" s="325"/>
      <c r="AV189" s="153"/>
      <c r="AW189" s="146"/>
      <c r="AX189" s="176"/>
    </row>
    <row r="190" spans="1:50" ht="12.95" customHeight="1" x14ac:dyDescent="0.25">
      <c r="A190" s="355"/>
      <c r="B190" s="157">
        <v>7</v>
      </c>
      <c r="C190" s="117" t="s">
        <v>411</v>
      </c>
      <c r="D190" s="116">
        <v>2004</v>
      </c>
      <c r="E190" s="118" t="s">
        <v>339</v>
      </c>
      <c r="F190" s="323">
        <f>MIN(AE190:AE190:AX190)</f>
        <v>1.357638888888889E-2</v>
      </c>
      <c r="G190" s="87">
        <f t="shared" si="38"/>
        <v>3</v>
      </c>
      <c r="H190" s="72">
        <f t="shared" si="39"/>
        <v>1</v>
      </c>
      <c r="I190" s="76">
        <f t="shared" si="40"/>
        <v>3</v>
      </c>
      <c r="J190" s="73"/>
      <c r="K190" s="41"/>
      <c r="L190" s="41"/>
      <c r="M190" s="41"/>
      <c r="N190" s="41"/>
      <c r="O190" s="41">
        <v>3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266"/>
      <c r="Z190" s="266"/>
      <c r="AA190" s="266"/>
      <c r="AB190" s="266"/>
      <c r="AC190" s="266"/>
      <c r="AD190" s="268"/>
      <c r="AE190" s="70"/>
      <c r="AF190" s="347"/>
      <c r="AG190" s="59"/>
      <c r="AH190" s="66"/>
      <c r="AI190" s="65"/>
      <c r="AJ190" s="347">
        <v>1.357638888888889E-2</v>
      </c>
      <c r="AK190" s="325"/>
      <c r="AL190" s="325"/>
      <c r="AM190" s="347"/>
      <c r="AN190" s="65"/>
      <c r="AO190" s="325"/>
      <c r="AP190" s="325"/>
      <c r="AQ190" s="65"/>
      <c r="AR190" s="65"/>
      <c r="AS190" s="146"/>
      <c r="AT190" s="325"/>
      <c r="AU190" s="325"/>
      <c r="AV190" s="153"/>
      <c r="AW190" s="146"/>
      <c r="AX190" s="176"/>
    </row>
    <row r="191" spans="1:50" ht="12.95" customHeight="1" x14ac:dyDescent="0.25">
      <c r="A191" s="355"/>
      <c r="B191" s="157">
        <v>8</v>
      </c>
      <c r="C191" s="99"/>
      <c r="D191" s="120"/>
      <c r="E191" s="121"/>
      <c r="F191" s="323">
        <f>MIN(AE191:AE191:AX191)</f>
        <v>0</v>
      </c>
      <c r="G191" s="87">
        <f t="shared" ref="G191:G193" si="41">IF(COUNTIF(J191:AC191,"&gt;=0")&lt;15,SUM(J191:AC191),SUM(LARGE(J191:AC191,1),LARGE(J191:AC191,2),LARGE(J191:AC191,3),LARGE(J191:AC191,4),LARGE(J191:AC191,5),LARGE(J191:AC191,6),LARGE(J191:AC191,7),LARGE(J191:AC191,8),LARGE(J191:AC191,9),LARGE(J191:AC191,10),LARGE(J191:AC191,11),LARGE(J191:AC191,12),LARGE(J191:AC191,13),LARGE(J191:AC191,14)))</f>
        <v>0</v>
      </c>
      <c r="H191" s="72">
        <f t="shared" ref="H191:H193" si="42">SUM(COUNTIF(J191:AC191,"&gt;-1"))</f>
        <v>0</v>
      </c>
      <c r="I191" s="76">
        <f t="shared" ref="I191:I193" si="43">SUM(J191:AC191)</f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6"/>
      <c r="Z191" s="266"/>
      <c r="AA191" s="266"/>
      <c r="AB191" s="266"/>
      <c r="AC191" s="266"/>
      <c r="AD191" s="268"/>
      <c r="AE191" s="81"/>
      <c r="AF191" s="65"/>
      <c r="AG191" s="65"/>
      <c r="AH191" s="66"/>
      <c r="AI191" s="65"/>
      <c r="AJ191" s="65"/>
      <c r="AK191" s="65"/>
      <c r="AL191" s="325"/>
      <c r="AM191" s="59"/>
      <c r="AN191" s="65"/>
      <c r="AO191" s="65"/>
      <c r="AP191" s="325"/>
      <c r="AQ191" s="59"/>
      <c r="AR191" s="65"/>
      <c r="AS191" s="146"/>
      <c r="AT191" s="153"/>
      <c r="AU191" s="153"/>
      <c r="AV191" s="153"/>
      <c r="AW191" s="146"/>
      <c r="AX191" s="176"/>
    </row>
    <row r="192" spans="1:50" ht="12.95" customHeight="1" x14ac:dyDescent="0.25">
      <c r="A192" s="355"/>
      <c r="B192" s="157">
        <v>9</v>
      </c>
      <c r="C192" s="97"/>
      <c r="D192" s="102"/>
      <c r="E192" s="143"/>
      <c r="F192" s="323">
        <f>MIN(AE192:AE192:AX192)</f>
        <v>0</v>
      </c>
      <c r="G192" s="87">
        <f t="shared" si="41"/>
        <v>0</v>
      </c>
      <c r="H192" s="72">
        <f t="shared" si="42"/>
        <v>0</v>
      </c>
      <c r="I192" s="76">
        <f t="shared" si="43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66"/>
      <c r="Z192" s="266"/>
      <c r="AA192" s="266"/>
      <c r="AB192" s="266"/>
      <c r="AC192" s="266"/>
      <c r="AD192" s="268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6"/>
    </row>
    <row r="193" spans="1:50" ht="12.95" customHeight="1" x14ac:dyDescent="0.25">
      <c r="A193" s="355"/>
      <c r="B193" s="157">
        <v>10</v>
      </c>
      <c r="C193" s="32"/>
      <c r="D193" s="53"/>
      <c r="E193" s="98"/>
      <c r="F193" s="323">
        <f>MIN(AE193:AE193:AX193)</f>
        <v>0</v>
      </c>
      <c r="G193" s="87">
        <f t="shared" si="41"/>
        <v>0</v>
      </c>
      <c r="H193" s="72">
        <f t="shared" si="42"/>
        <v>0</v>
      </c>
      <c r="I193" s="76">
        <f t="shared" si="43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6"/>
      <c r="Z193" s="266"/>
      <c r="AA193" s="266"/>
      <c r="AB193" s="266"/>
      <c r="AC193" s="266"/>
      <c r="AD193" s="268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6"/>
    </row>
    <row r="194" spans="1:50" ht="12.95" customHeight="1" x14ac:dyDescent="0.25">
      <c r="A194" s="356"/>
      <c r="B194" s="158"/>
      <c r="C194" s="88"/>
      <c r="D194" s="89"/>
      <c r="E194" s="147"/>
      <c r="F194" s="90"/>
      <c r="G194" s="91"/>
      <c r="H194" s="137"/>
      <c r="I194" s="77">
        <f>SUM(J194:X194)</f>
        <v>47</v>
      </c>
      <c r="J194" s="75">
        <f t="shared" ref="J194:AC194" si="44">COUNTIF(J184:J193,"&gt;-1")</f>
        <v>3</v>
      </c>
      <c r="K194" s="75">
        <f t="shared" si="44"/>
        <v>5</v>
      </c>
      <c r="L194" s="75">
        <f t="shared" si="44"/>
        <v>5</v>
      </c>
      <c r="M194" s="75">
        <f t="shared" si="44"/>
        <v>5</v>
      </c>
      <c r="N194" s="75">
        <f t="shared" si="44"/>
        <v>5</v>
      </c>
      <c r="O194" s="75">
        <f t="shared" si="44"/>
        <v>3</v>
      </c>
      <c r="P194" s="75">
        <f t="shared" si="44"/>
        <v>4</v>
      </c>
      <c r="Q194" s="75">
        <f t="shared" si="44"/>
        <v>3</v>
      </c>
      <c r="R194" s="75">
        <f t="shared" si="44"/>
        <v>3</v>
      </c>
      <c r="S194" s="75">
        <f t="shared" si="44"/>
        <v>0</v>
      </c>
      <c r="T194" s="75">
        <f t="shared" si="44"/>
        <v>2</v>
      </c>
      <c r="U194" s="75">
        <f t="shared" si="44"/>
        <v>3</v>
      </c>
      <c r="V194" s="75">
        <f t="shared" si="44"/>
        <v>0</v>
      </c>
      <c r="W194" s="75">
        <f t="shared" si="44"/>
        <v>3</v>
      </c>
      <c r="X194" s="75">
        <f t="shared" si="44"/>
        <v>3</v>
      </c>
      <c r="Y194" s="75">
        <f t="shared" si="44"/>
        <v>3</v>
      </c>
      <c r="Z194" s="75">
        <f t="shared" si="44"/>
        <v>3</v>
      </c>
      <c r="AA194" s="75">
        <f t="shared" si="44"/>
        <v>0</v>
      </c>
      <c r="AB194" s="75">
        <f t="shared" si="44"/>
        <v>0</v>
      </c>
      <c r="AC194" s="75">
        <f t="shared" si="44"/>
        <v>0</v>
      </c>
      <c r="AD194" s="271"/>
      <c r="AE194" s="281"/>
      <c r="AF194" s="104"/>
      <c r="AG194" s="282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6"/>
    </row>
    <row r="195" spans="1:50" ht="12.95" customHeight="1" x14ac:dyDescent="0.25">
      <c r="A195" s="201" t="s">
        <v>32</v>
      </c>
      <c r="B195" s="202" t="s">
        <v>441</v>
      </c>
      <c r="C195" s="203" t="s">
        <v>464</v>
      </c>
      <c r="D195" s="203" t="s">
        <v>0</v>
      </c>
      <c r="E195" s="204" t="s">
        <v>469</v>
      </c>
      <c r="F195" s="205" t="s">
        <v>62</v>
      </c>
      <c r="G195" s="206" t="s">
        <v>456</v>
      </c>
      <c r="H195" s="207" t="s">
        <v>2</v>
      </c>
      <c r="I195" s="208" t="s">
        <v>3</v>
      </c>
      <c r="J195" s="209" t="s">
        <v>4</v>
      </c>
      <c r="K195" s="203" t="s">
        <v>5</v>
      </c>
      <c r="L195" s="203" t="s">
        <v>6</v>
      </c>
      <c r="M195" s="203" t="s">
        <v>7</v>
      </c>
      <c r="N195" s="203" t="s">
        <v>8</v>
      </c>
      <c r="O195" s="203" t="s">
        <v>9</v>
      </c>
      <c r="P195" s="203" t="s">
        <v>10</v>
      </c>
      <c r="Q195" s="203" t="s">
        <v>11</v>
      </c>
      <c r="R195" s="203" t="s">
        <v>12</v>
      </c>
      <c r="S195" s="203" t="s">
        <v>13</v>
      </c>
      <c r="T195" s="203" t="s">
        <v>14</v>
      </c>
      <c r="U195" s="203" t="s">
        <v>15</v>
      </c>
      <c r="V195" s="203" t="s">
        <v>16</v>
      </c>
      <c r="W195" s="203" t="s">
        <v>17</v>
      </c>
      <c r="X195" s="204" t="s">
        <v>18</v>
      </c>
      <c r="Y195" s="265" t="s">
        <v>451</v>
      </c>
      <c r="Z195" s="265" t="s">
        <v>452</v>
      </c>
      <c r="AA195" s="265" t="s">
        <v>453</v>
      </c>
      <c r="AB195" s="265" t="s">
        <v>454</v>
      </c>
      <c r="AC195" s="265" t="s">
        <v>455</v>
      </c>
      <c r="AD195" s="267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54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3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54</v>
      </c>
      <c r="H196" s="72">
        <f>SUM(COUNTIF(J196:AC196,"&gt;-1"))</f>
        <v>13</v>
      </c>
      <c r="I196" s="76">
        <f>SUM(J196:AC196)</f>
        <v>54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>
        <v>2</v>
      </c>
      <c r="P196" s="41">
        <v>6</v>
      </c>
      <c r="Q196" s="40">
        <v>4</v>
      </c>
      <c r="R196" s="40">
        <v>2</v>
      </c>
      <c r="S196" s="40">
        <v>2</v>
      </c>
      <c r="T196" s="40">
        <v>2</v>
      </c>
      <c r="U196" s="40"/>
      <c r="V196" s="40"/>
      <c r="W196" s="40">
        <v>1</v>
      </c>
      <c r="X196" s="41">
        <v>7</v>
      </c>
      <c r="Y196" s="287"/>
      <c r="Z196" s="287"/>
      <c r="AA196" s="287"/>
      <c r="AB196" s="287"/>
      <c r="AC196" s="287"/>
      <c r="AD196" s="270"/>
      <c r="AE196" s="325">
        <v>1.4050925925925927E-2</v>
      </c>
      <c r="AF196" s="325">
        <v>1.2962962962962963E-2</v>
      </c>
      <c r="AG196" s="325">
        <v>1.4108796296296295E-2</v>
      </c>
      <c r="AH196" s="325">
        <v>1.3634259259259257E-2</v>
      </c>
      <c r="AI196" s="325">
        <v>1.315972222222222E-2</v>
      </c>
      <c r="AJ196" s="325">
        <v>1.3703703703703704E-2</v>
      </c>
      <c r="AK196" s="325">
        <v>1.3171296296296294E-2</v>
      </c>
      <c r="AL196" s="325">
        <v>1.4953703703703705E-2</v>
      </c>
      <c r="AM196" s="325">
        <v>1.4224537037037037E-2</v>
      </c>
      <c r="AN196" s="325">
        <v>1.503472222222222E-2</v>
      </c>
      <c r="AO196" s="325">
        <v>1.4224537037037037E-2</v>
      </c>
      <c r="AP196" s="146"/>
      <c r="AQ196" s="146"/>
      <c r="AR196" s="325">
        <v>1.5868055555555555E-2</v>
      </c>
      <c r="AS196" s="325">
        <v>1.4085648148148151E-2</v>
      </c>
      <c r="AT196" s="325"/>
      <c r="AU196" s="153"/>
      <c r="AV196" s="92"/>
      <c r="AW196" s="153"/>
      <c r="AX196" s="176"/>
    </row>
    <row r="197" spans="1:50" ht="12.95" customHeight="1" x14ac:dyDescent="0.25">
      <c r="A197" s="355"/>
      <c r="B197" s="157">
        <v>2</v>
      </c>
      <c r="C197" s="117" t="s">
        <v>403</v>
      </c>
      <c r="D197" s="116">
        <v>2001</v>
      </c>
      <c r="E197" s="118" t="s">
        <v>323</v>
      </c>
      <c r="F197" s="323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6"/>
      <c r="Z197" s="266"/>
      <c r="AA197" s="266"/>
      <c r="AB197" s="266"/>
      <c r="AC197" s="266"/>
      <c r="AD197" s="268"/>
      <c r="AE197" s="325">
        <v>1.2337962962962962E-2</v>
      </c>
      <c r="AF197" s="325"/>
      <c r="AG197" s="325">
        <v>1.2962962962962963E-2</v>
      </c>
      <c r="AH197" s="325">
        <v>1.2488425925925925E-2</v>
      </c>
      <c r="AI197" s="325"/>
      <c r="AJ197" s="325"/>
      <c r="AK197" s="325"/>
      <c r="AL197" s="325"/>
      <c r="AM197" s="325"/>
      <c r="AN197" s="65"/>
      <c r="AO197" s="65"/>
      <c r="AP197" s="65"/>
      <c r="AQ197" s="65"/>
      <c r="AR197" s="325"/>
      <c r="AS197" s="153"/>
      <c r="AT197" s="325"/>
      <c r="AU197" s="153"/>
      <c r="AV197" s="92"/>
      <c r="AW197" s="153"/>
      <c r="AX197" s="176"/>
    </row>
    <row r="198" spans="1:50" ht="12.95" customHeight="1" x14ac:dyDescent="0.25">
      <c r="A198" s="355"/>
      <c r="B198" s="157">
        <v>3</v>
      </c>
      <c r="C198" s="117" t="s">
        <v>416</v>
      </c>
      <c r="D198" s="116">
        <v>2002</v>
      </c>
      <c r="E198" s="118" t="s">
        <v>317</v>
      </c>
      <c r="F198" s="323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16</v>
      </c>
      <c r="H198" s="72">
        <f>SUM(COUNTIF(J198:AC198,"&gt;-1"))</f>
        <v>7</v>
      </c>
      <c r="I198" s="76">
        <f>SUM(J198:AC198)</f>
        <v>16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41">
        <v>1</v>
      </c>
      <c r="Q198" s="41">
        <v>2</v>
      </c>
      <c r="R198" s="41"/>
      <c r="S198" s="41"/>
      <c r="T198" s="41"/>
      <c r="U198" s="41"/>
      <c r="V198" s="41"/>
      <c r="W198" s="41"/>
      <c r="X198" s="41"/>
      <c r="Y198" s="266"/>
      <c r="Z198" s="266"/>
      <c r="AA198" s="266"/>
      <c r="AB198" s="266"/>
      <c r="AC198" s="266"/>
      <c r="AD198" s="268"/>
      <c r="AE198" s="325">
        <v>1.650462962962963E-2</v>
      </c>
      <c r="AF198" s="325">
        <v>1.7013888888888887E-2</v>
      </c>
      <c r="AG198" s="325">
        <v>1.6180555555555556E-2</v>
      </c>
      <c r="AH198" s="325">
        <v>1.6064814814814813E-2</v>
      </c>
      <c r="AI198" s="325">
        <v>1.6828703703703703E-2</v>
      </c>
      <c r="AJ198" s="325"/>
      <c r="AK198" s="325">
        <v>1.7118055555555556E-2</v>
      </c>
      <c r="AL198" s="325">
        <v>1.7002314814814814E-2</v>
      </c>
      <c r="AM198" s="325"/>
      <c r="AN198" s="65"/>
      <c r="AO198" s="66"/>
      <c r="AP198" s="66"/>
      <c r="AQ198" s="66"/>
      <c r="AR198" s="325"/>
      <c r="AS198" s="153"/>
      <c r="AT198" s="325"/>
      <c r="AU198" s="153"/>
      <c r="AV198" s="92"/>
      <c r="AW198" s="153"/>
      <c r="AX198" s="176"/>
    </row>
    <row r="199" spans="1:50" ht="12.95" customHeight="1" x14ac:dyDescent="0.25">
      <c r="A199" s="355"/>
      <c r="B199" s="157">
        <v>4</v>
      </c>
      <c r="C199" s="117" t="s">
        <v>495</v>
      </c>
      <c r="D199" s="116">
        <v>2003</v>
      </c>
      <c r="E199" s="118" t="s">
        <v>349</v>
      </c>
      <c r="F199" s="323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11</v>
      </c>
      <c r="H199" s="72">
        <f>SUM(COUNTIF(J199:AC199,"&gt;-1"))</f>
        <v>4</v>
      </c>
      <c r="I199" s="76">
        <f>SUM(J199:AC199)</f>
        <v>11</v>
      </c>
      <c r="J199" s="73"/>
      <c r="K199" s="41">
        <v>2</v>
      </c>
      <c r="L199" s="41"/>
      <c r="M199" s="41"/>
      <c r="N199" s="41">
        <v>1</v>
      </c>
      <c r="O199" s="41"/>
      <c r="P199" s="41"/>
      <c r="Q199" s="41">
        <v>1</v>
      </c>
      <c r="R199" s="41"/>
      <c r="S199" s="41"/>
      <c r="T199" s="41"/>
      <c r="U199" s="41"/>
      <c r="V199" s="41"/>
      <c r="W199" s="41"/>
      <c r="X199" s="41"/>
      <c r="Y199" s="266">
        <v>7</v>
      </c>
      <c r="Z199" s="266"/>
      <c r="AA199" s="266"/>
      <c r="AB199" s="266"/>
      <c r="AC199" s="266"/>
      <c r="AD199" s="268"/>
      <c r="AE199" s="322"/>
      <c r="AF199" s="325">
        <v>1.9317129629629629E-2</v>
      </c>
      <c r="AG199" s="325"/>
      <c r="AH199" s="325"/>
      <c r="AI199" s="325">
        <v>1.7870370370370373E-2</v>
      </c>
      <c r="AJ199" s="325"/>
      <c r="AK199" s="325"/>
      <c r="AL199" s="325">
        <v>2.0104166666666666E-2</v>
      </c>
      <c r="AM199" s="325"/>
      <c r="AN199" s="65"/>
      <c r="AO199" s="65"/>
      <c r="AP199" s="65"/>
      <c r="AQ199" s="65"/>
      <c r="AR199" s="325"/>
      <c r="AS199" s="153"/>
      <c r="AT199" s="325">
        <v>1.8761574074074073E-2</v>
      </c>
      <c r="AU199" s="153"/>
      <c r="AV199" s="92"/>
      <c r="AW199" s="153"/>
      <c r="AX199" s="176"/>
    </row>
    <row r="200" spans="1:50" ht="12.95" customHeight="1" x14ac:dyDescent="0.25">
      <c r="A200" s="355"/>
      <c r="B200" s="157">
        <v>5</v>
      </c>
      <c r="C200" s="117" t="s">
        <v>499</v>
      </c>
      <c r="D200" s="116">
        <v>2002</v>
      </c>
      <c r="E200" s="118" t="s">
        <v>349</v>
      </c>
      <c r="F200" s="323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266"/>
      <c r="Z200" s="266"/>
      <c r="AA200" s="266"/>
      <c r="AB200" s="266"/>
      <c r="AC200" s="266"/>
      <c r="AD200" s="268"/>
      <c r="AE200" s="322"/>
      <c r="AF200" s="325"/>
      <c r="AG200" s="325">
        <v>2.5046296296296299E-2</v>
      </c>
      <c r="AH200" s="325"/>
      <c r="AI200" s="325"/>
      <c r="AJ200" s="325"/>
      <c r="AK200" s="325"/>
      <c r="AL200" s="325"/>
      <c r="AM200" s="65"/>
      <c r="AN200" s="65"/>
      <c r="AO200" s="65"/>
      <c r="AP200" s="65"/>
      <c r="AQ200" s="65"/>
      <c r="AR200" s="325"/>
      <c r="AS200" s="153"/>
      <c r="AT200" s="325"/>
      <c r="AU200" s="153"/>
      <c r="AV200" s="92"/>
      <c r="AW200" s="153"/>
      <c r="AX200" s="176"/>
    </row>
    <row r="201" spans="1:50" ht="12.95" customHeight="1" x14ac:dyDescent="0.25">
      <c r="A201" s="355"/>
      <c r="B201" s="157">
        <v>6</v>
      </c>
      <c r="C201" s="117"/>
      <c r="D201" s="116"/>
      <c r="E201" s="118"/>
      <c r="F201" s="323">
        <f>MIN(AE201:AE201:AX201)</f>
        <v>0</v>
      </c>
      <c r="G201" s="87">
        <f t="shared" ref="G201:G209" si="45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46">SUM(COUNTIF(J201:AC201,"&gt;-1"))</f>
        <v>0</v>
      </c>
      <c r="I201" s="76">
        <f t="shared" ref="I201:I209" si="47">SUM(J201:AC201)</f>
        <v>0</v>
      </c>
      <c r="J201" s="73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266"/>
      <c r="Z201" s="266"/>
      <c r="AA201" s="266"/>
      <c r="AB201" s="266"/>
      <c r="AC201" s="266"/>
      <c r="AD201" s="268"/>
      <c r="AE201" s="322"/>
      <c r="AF201" s="325"/>
      <c r="AG201" s="325"/>
      <c r="AH201" s="66"/>
      <c r="AI201" s="65"/>
      <c r="AJ201" s="325"/>
      <c r="AK201" s="65"/>
      <c r="AL201" s="65"/>
      <c r="AM201" s="65"/>
      <c r="AN201" s="65"/>
      <c r="AO201" s="65"/>
      <c r="AP201" s="65"/>
      <c r="AQ201" s="65"/>
      <c r="AR201" s="325"/>
      <c r="AS201" s="153"/>
      <c r="AT201" s="325"/>
      <c r="AU201" s="153"/>
      <c r="AV201" s="92"/>
      <c r="AW201" s="153"/>
      <c r="AX201" s="176"/>
    </row>
    <row r="202" spans="1:50" ht="12.95" customHeight="1" x14ac:dyDescent="0.25">
      <c r="A202" s="355"/>
      <c r="B202" s="157">
        <v>7</v>
      </c>
      <c r="C202" s="117"/>
      <c r="D202" s="116"/>
      <c r="E202" s="118"/>
      <c r="F202" s="323">
        <f>MIN(AE202:AE202:AX202)</f>
        <v>0</v>
      </c>
      <c r="G202" s="87">
        <f t="shared" si="45"/>
        <v>0</v>
      </c>
      <c r="H202" s="72">
        <f t="shared" si="46"/>
        <v>0</v>
      </c>
      <c r="I202" s="76">
        <f t="shared" si="47"/>
        <v>0</v>
      </c>
      <c r="J202" s="73"/>
      <c r="K202" s="41"/>
      <c r="L202" s="41"/>
      <c r="M202" s="41"/>
      <c r="N202" s="41"/>
      <c r="O202" s="41"/>
      <c r="P202" s="171"/>
      <c r="Q202" s="41"/>
      <c r="R202" s="41"/>
      <c r="S202" s="41"/>
      <c r="T202" s="41"/>
      <c r="U202" s="41"/>
      <c r="V202" s="41"/>
      <c r="W202" s="41"/>
      <c r="X202" s="41"/>
      <c r="Y202" s="266"/>
      <c r="Z202" s="266"/>
      <c r="AA202" s="266"/>
      <c r="AB202" s="266"/>
      <c r="AC202" s="266"/>
      <c r="AD202" s="268"/>
      <c r="AE202" s="322"/>
      <c r="AF202" s="325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325"/>
      <c r="AU202" s="153"/>
      <c r="AV202" s="92"/>
      <c r="AW202" s="153"/>
      <c r="AX202" s="176"/>
    </row>
    <row r="203" spans="1:50" ht="12.95" customHeight="1" x14ac:dyDescent="0.25">
      <c r="A203" s="355"/>
      <c r="B203" s="157">
        <v>8</v>
      </c>
      <c r="C203" s="117"/>
      <c r="D203" s="116"/>
      <c r="E203" s="118"/>
      <c r="F203" s="323">
        <f>MIN(AE203:AE203:AX203)</f>
        <v>0</v>
      </c>
      <c r="G203" s="87">
        <f t="shared" si="45"/>
        <v>0</v>
      </c>
      <c r="H203" s="72">
        <f t="shared" si="46"/>
        <v>0</v>
      </c>
      <c r="I203" s="76">
        <f t="shared" si="47"/>
        <v>0</v>
      </c>
      <c r="J203" s="73"/>
      <c r="K203" s="41"/>
      <c r="L203" s="41"/>
      <c r="M203" s="41"/>
      <c r="N203" s="41"/>
      <c r="O203" s="41"/>
      <c r="P203" s="171"/>
      <c r="Q203" s="41"/>
      <c r="R203" s="41"/>
      <c r="S203" s="41"/>
      <c r="T203" s="41"/>
      <c r="U203" s="41"/>
      <c r="V203" s="41"/>
      <c r="W203" s="41"/>
      <c r="X203" s="41"/>
      <c r="Y203" s="266"/>
      <c r="Z203" s="266"/>
      <c r="AA203" s="266"/>
      <c r="AB203" s="266"/>
      <c r="AC203" s="266"/>
      <c r="AD203" s="268"/>
      <c r="AE203" s="322"/>
      <c r="AF203" s="325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6"/>
    </row>
    <row r="204" spans="1:50" ht="12.95" customHeight="1" x14ac:dyDescent="0.25">
      <c r="A204" s="355"/>
      <c r="B204" s="157">
        <v>9</v>
      </c>
      <c r="C204" s="117"/>
      <c r="D204" s="116"/>
      <c r="E204" s="118"/>
      <c r="F204" s="323">
        <f>MIN(AE204:AE204:AX204)</f>
        <v>0</v>
      </c>
      <c r="G204" s="87">
        <f t="shared" si="45"/>
        <v>0</v>
      </c>
      <c r="H204" s="72">
        <f t="shared" si="46"/>
        <v>0</v>
      </c>
      <c r="I204" s="76">
        <f t="shared" si="47"/>
        <v>0</v>
      </c>
      <c r="J204" s="73"/>
      <c r="K204" s="41"/>
      <c r="L204" s="41"/>
      <c r="M204" s="41"/>
      <c r="N204" s="41"/>
      <c r="O204" s="41"/>
      <c r="P204" s="171"/>
      <c r="Q204" s="41"/>
      <c r="R204" s="41"/>
      <c r="S204" s="41"/>
      <c r="T204" s="41"/>
      <c r="U204" s="41"/>
      <c r="V204" s="41"/>
      <c r="W204" s="41"/>
      <c r="X204" s="41"/>
      <c r="Y204" s="266"/>
      <c r="Z204" s="266"/>
      <c r="AA204" s="266"/>
      <c r="AB204" s="266"/>
      <c r="AC204" s="266"/>
      <c r="AD204" s="268"/>
      <c r="AE204" s="322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6"/>
    </row>
    <row r="205" spans="1:50" ht="12.95" customHeight="1" x14ac:dyDescent="0.25">
      <c r="A205" s="355"/>
      <c r="B205" s="157">
        <v>10</v>
      </c>
      <c r="C205" s="117"/>
      <c r="D205" s="116"/>
      <c r="E205" s="118"/>
      <c r="F205" s="323">
        <f>MIN(AE205:AE205:AX205)</f>
        <v>0</v>
      </c>
      <c r="G205" s="87">
        <f t="shared" si="45"/>
        <v>0</v>
      </c>
      <c r="H205" s="72">
        <f t="shared" si="46"/>
        <v>0</v>
      </c>
      <c r="I205" s="76">
        <f t="shared" si="47"/>
        <v>0</v>
      </c>
      <c r="J205" s="73"/>
      <c r="K205" s="41"/>
      <c r="L205" s="41"/>
      <c r="M205" s="41"/>
      <c r="N205" s="41"/>
      <c r="O205" s="41"/>
      <c r="P205" s="171"/>
      <c r="Q205" s="41"/>
      <c r="R205" s="41"/>
      <c r="S205" s="41"/>
      <c r="T205" s="41"/>
      <c r="U205" s="41"/>
      <c r="V205" s="41"/>
      <c r="W205" s="41"/>
      <c r="X205" s="41"/>
      <c r="Y205" s="266"/>
      <c r="Z205" s="266"/>
      <c r="AA205" s="266"/>
      <c r="AB205" s="266"/>
      <c r="AC205" s="266"/>
      <c r="AD205" s="268"/>
      <c r="AE205" s="322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6"/>
    </row>
    <row r="206" spans="1:50" ht="12.95" customHeight="1" x14ac:dyDescent="0.25">
      <c r="A206" s="355"/>
      <c r="B206" s="157">
        <v>11</v>
      </c>
      <c r="C206" s="117"/>
      <c r="D206" s="116"/>
      <c r="E206" s="118"/>
      <c r="F206" s="323">
        <f>MIN(AE206:AE206:AX206)</f>
        <v>0</v>
      </c>
      <c r="G206" s="87">
        <f t="shared" si="45"/>
        <v>0</v>
      </c>
      <c r="H206" s="72">
        <f t="shared" si="46"/>
        <v>0</v>
      </c>
      <c r="I206" s="76">
        <f t="shared" si="47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6"/>
      <c r="Z206" s="266"/>
      <c r="AA206" s="266"/>
      <c r="AB206" s="266"/>
      <c r="AC206" s="266"/>
      <c r="AD206" s="268"/>
      <c r="AE206" s="322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6"/>
    </row>
    <row r="207" spans="1:50" ht="12.95" customHeight="1" x14ac:dyDescent="0.25">
      <c r="A207" s="355"/>
      <c r="B207" s="157">
        <v>12</v>
      </c>
      <c r="C207" s="99"/>
      <c r="D207" s="120"/>
      <c r="E207" s="121"/>
      <c r="F207" s="323">
        <f>MIN(AE207:AE207:AX207)</f>
        <v>0</v>
      </c>
      <c r="G207" s="87">
        <f t="shared" si="45"/>
        <v>0</v>
      </c>
      <c r="H207" s="72">
        <f t="shared" si="46"/>
        <v>0</v>
      </c>
      <c r="I207" s="76">
        <f t="shared" si="47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6"/>
      <c r="Z207" s="266"/>
      <c r="AA207" s="266"/>
      <c r="AB207" s="266"/>
      <c r="AC207" s="266"/>
      <c r="AD207" s="268"/>
      <c r="AE207" s="325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6"/>
    </row>
    <row r="208" spans="1:50" ht="12.95" customHeight="1" x14ac:dyDescent="0.25">
      <c r="A208" s="355"/>
      <c r="B208" s="157">
        <v>13</v>
      </c>
      <c r="C208" s="97"/>
      <c r="D208" s="102"/>
      <c r="E208" s="143"/>
      <c r="F208" s="323">
        <f>MIN(AE208:AE208:AX208)</f>
        <v>0</v>
      </c>
      <c r="G208" s="87">
        <f t="shared" si="45"/>
        <v>0</v>
      </c>
      <c r="H208" s="72">
        <f t="shared" si="46"/>
        <v>0</v>
      </c>
      <c r="I208" s="76">
        <f t="shared" si="47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6"/>
      <c r="Z208" s="266"/>
      <c r="AA208" s="266"/>
      <c r="AB208" s="266"/>
      <c r="AC208" s="266"/>
      <c r="AD208" s="268"/>
      <c r="AE208" s="325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6"/>
    </row>
    <row r="209" spans="1:50" ht="12.95" customHeight="1" x14ac:dyDescent="0.25">
      <c r="A209" s="355"/>
      <c r="B209" s="157">
        <v>14</v>
      </c>
      <c r="C209" s="32"/>
      <c r="D209" s="53"/>
      <c r="E209" s="98"/>
      <c r="F209" s="323">
        <f>MIN(AE209:AE209:AX209)</f>
        <v>0</v>
      </c>
      <c r="G209" s="87">
        <f t="shared" si="45"/>
        <v>0</v>
      </c>
      <c r="H209" s="72">
        <f t="shared" si="46"/>
        <v>0</v>
      </c>
      <c r="I209" s="76">
        <f t="shared" si="47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6"/>
      <c r="Z209" s="266"/>
      <c r="AA209" s="266"/>
      <c r="AB209" s="266"/>
      <c r="AC209" s="266"/>
      <c r="AD209" s="268"/>
      <c r="AE209" s="322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6"/>
    </row>
    <row r="210" spans="1:50" ht="12.95" customHeight="1" x14ac:dyDescent="0.25">
      <c r="A210" s="356"/>
      <c r="B210" s="158"/>
      <c r="C210" s="88"/>
      <c r="D210" s="89"/>
      <c r="E210" s="147"/>
      <c r="F210" s="90"/>
      <c r="G210" s="91"/>
      <c r="H210" s="137"/>
      <c r="I210" s="77">
        <f>SUM(J210:X210)</f>
        <v>27</v>
      </c>
      <c r="J210" s="75">
        <f t="shared" ref="J210:AC210" si="48">COUNTIF(J196:J209,"&gt;-1")</f>
        <v>3</v>
      </c>
      <c r="K210" s="75">
        <f t="shared" si="48"/>
        <v>3</v>
      </c>
      <c r="L210" s="75">
        <f t="shared" si="48"/>
        <v>4</v>
      </c>
      <c r="M210" s="75">
        <f t="shared" si="48"/>
        <v>3</v>
      </c>
      <c r="N210" s="75">
        <f t="shared" si="48"/>
        <v>3</v>
      </c>
      <c r="O210" s="75">
        <f t="shared" si="48"/>
        <v>1</v>
      </c>
      <c r="P210" s="75">
        <f t="shared" si="48"/>
        <v>2</v>
      </c>
      <c r="Q210" s="75">
        <f t="shared" si="48"/>
        <v>3</v>
      </c>
      <c r="R210" s="75">
        <f t="shared" si="48"/>
        <v>1</v>
      </c>
      <c r="S210" s="75">
        <f t="shared" si="48"/>
        <v>1</v>
      </c>
      <c r="T210" s="75">
        <f t="shared" si="48"/>
        <v>1</v>
      </c>
      <c r="U210" s="75">
        <f t="shared" si="48"/>
        <v>0</v>
      </c>
      <c r="V210" s="75">
        <f t="shared" si="48"/>
        <v>0</v>
      </c>
      <c r="W210" s="75">
        <f t="shared" si="48"/>
        <v>1</v>
      </c>
      <c r="X210" s="75">
        <f t="shared" si="48"/>
        <v>1</v>
      </c>
      <c r="Y210" s="75">
        <f t="shared" si="48"/>
        <v>1</v>
      </c>
      <c r="Z210" s="75">
        <f t="shared" si="48"/>
        <v>0</v>
      </c>
      <c r="AA210" s="75">
        <f t="shared" si="48"/>
        <v>0</v>
      </c>
      <c r="AB210" s="75">
        <f t="shared" si="48"/>
        <v>0</v>
      </c>
      <c r="AC210" s="75">
        <f t="shared" si="48"/>
        <v>0</v>
      </c>
      <c r="AD210" s="271"/>
      <c r="AE210" s="281"/>
      <c r="AF210" s="104"/>
      <c r="AG210" s="282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3"/>
    </row>
    <row r="211" spans="1:50" s="138" customFormat="1" ht="12.95" customHeight="1" x14ac:dyDescent="0.25">
      <c r="A211" s="259"/>
      <c r="B211" s="28"/>
      <c r="C211" s="260"/>
      <c r="D211" s="28"/>
      <c r="E211" s="28"/>
      <c r="F211" s="261"/>
      <c r="G211" s="262"/>
      <c r="H211" s="258"/>
      <c r="I211" s="26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3"/>
      <c r="AE211" s="264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4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297" t="s">
        <v>463</v>
      </c>
      <c r="D214" s="297"/>
      <c r="E214" s="297"/>
    </row>
    <row r="215" spans="1:50" ht="14.1" customHeight="1" x14ac:dyDescent="0.25">
      <c r="C215" s="297" t="s">
        <v>32</v>
      </c>
      <c r="D215" s="298" t="s">
        <v>465</v>
      </c>
      <c r="E215" s="297"/>
    </row>
    <row r="216" spans="1:50" ht="14.1" customHeight="1" x14ac:dyDescent="0.25">
      <c r="C216" s="297" t="s">
        <v>441</v>
      </c>
      <c r="D216" s="298" t="s">
        <v>466</v>
      </c>
      <c r="E216" s="297"/>
    </row>
    <row r="217" spans="1:50" ht="14.1" customHeight="1" x14ac:dyDescent="0.25">
      <c r="C217" s="297" t="s">
        <v>464</v>
      </c>
      <c r="D217" s="298" t="s">
        <v>467</v>
      </c>
      <c r="E217" s="297"/>
    </row>
    <row r="218" spans="1:50" ht="14.1" customHeight="1" x14ac:dyDescent="0.25">
      <c r="C218" s="297" t="s">
        <v>0</v>
      </c>
      <c r="D218" s="298" t="s">
        <v>468</v>
      </c>
    </row>
    <row r="219" spans="1:50" ht="14.1" customHeight="1" x14ac:dyDescent="0.25">
      <c r="C219" s="297" t="s">
        <v>469</v>
      </c>
      <c r="D219" s="298" t="s">
        <v>470</v>
      </c>
    </row>
    <row r="220" spans="1:50" ht="14.1" customHeight="1" x14ac:dyDescent="0.25">
      <c r="C220" s="297" t="s">
        <v>62</v>
      </c>
      <c r="D220" s="298" t="s">
        <v>471</v>
      </c>
    </row>
    <row r="221" spans="1:50" ht="14.1" customHeight="1" x14ac:dyDescent="0.25">
      <c r="C221" s="297" t="s">
        <v>472</v>
      </c>
      <c r="D221" s="298" t="s">
        <v>473</v>
      </c>
    </row>
    <row r="222" spans="1:50" ht="14.1" customHeight="1" x14ac:dyDescent="0.25">
      <c r="C222" s="297" t="s">
        <v>2</v>
      </c>
      <c r="D222" s="298" t="s">
        <v>474</v>
      </c>
    </row>
    <row r="223" spans="1:50" ht="14.1" customHeight="1" x14ac:dyDescent="0.25">
      <c r="C223" s="297" t="s">
        <v>3</v>
      </c>
      <c r="D223" s="298" t="s">
        <v>475</v>
      </c>
    </row>
    <row r="224" spans="1:50" ht="14.1" customHeight="1" x14ac:dyDescent="0.25">
      <c r="C224" s="297" t="s">
        <v>476</v>
      </c>
      <c r="D224" s="298" t="s">
        <v>477</v>
      </c>
    </row>
    <row r="225" spans="3:4" ht="14.1" customHeight="1" x14ac:dyDescent="0.25">
      <c r="C225" s="297" t="s">
        <v>478</v>
      </c>
      <c r="D225" s="298" t="s">
        <v>479</v>
      </c>
    </row>
    <row r="226" spans="3:4" ht="14.1" customHeight="1" x14ac:dyDescent="0.25">
      <c r="C226" s="297"/>
      <c r="D226" s="298"/>
    </row>
    <row r="227" spans="3:4" ht="14.1" customHeight="1" x14ac:dyDescent="0.25">
      <c r="C227" s="297"/>
      <c r="D227" s="298"/>
    </row>
    <row r="228" spans="3:4" ht="14.1" customHeight="1" x14ac:dyDescent="0.25">
      <c r="C228" s="297"/>
      <c r="D228" s="298"/>
    </row>
    <row r="229" spans="3:4" ht="14.1" customHeight="1" x14ac:dyDescent="0.25">
      <c r="C229" s="297"/>
      <c r="D229" s="298"/>
    </row>
    <row r="230" spans="3:4" ht="14.1" customHeight="1" x14ac:dyDescent="0.25">
      <c r="C230" s="297"/>
      <c r="D230" s="298"/>
    </row>
    <row r="231" spans="3:4" ht="14.1" customHeight="1" x14ac:dyDescent="0.25">
      <c r="C231" s="297"/>
      <c r="D231" s="298"/>
    </row>
    <row r="232" spans="3:4" ht="14.1" customHeight="1" x14ac:dyDescent="0.25">
      <c r="C232" s="297"/>
      <c r="D232" s="298"/>
    </row>
    <row r="233" spans="3:4" ht="14.1" customHeight="1" x14ac:dyDescent="0.25">
      <c r="C233" s="297"/>
      <c r="D233" s="298"/>
    </row>
    <row r="234" spans="3:4" ht="14.1" customHeight="1" x14ac:dyDescent="0.25">
      <c r="D234" s="298"/>
    </row>
    <row r="235" spans="3:4" ht="14.1" customHeight="1" x14ac:dyDescent="0.25">
      <c r="D235" s="298"/>
    </row>
    <row r="236" spans="3:4" ht="14.1" customHeight="1" x14ac:dyDescent="0.25">
      <c r="D236" s="298"/>
    </row>
    <row r="237" spans="3:4" ht="14.1" customHeight="1" x14ac:dyDescent="0.25">
      <c r="D237" s="298"/>
    </row>
  </sheetData>
  <sheetProtection insertRows="0" deleteRows="0" sort="0" autoFilter="0"/>
  <protectedRanges>
    <protectedRange sqref="C1:E1048576 J1:AX1048576" name="Oblast1"/>
  </protectedRanges>
  <sortState ref="C26:AU39">
    <sortCondition descending="1" ref="G26:G39"/>
  </sortState>
  <mergeCells count="10">
    <mergeCell ref="A2:A23"/>
    <mergeCell ref="A26:A59"/>
    <mergeCell ref="A61:A94"/>
    <mergeCell ref="A96:A110"/>
    <mergeCell ref="A112:A123"/>
    <mergeCell ref="A144:A170"/>
    <mergeCell ref="A172:A182"/>
    <mergeCell ref="A184:A194"/>
    <mergeCell ref="A196:A210"/>
    <mergeCell ref="A125:A142"/>
  </mergeCells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2"/>
  <sheetViews>
    <sheetView workbookViewId="0">
      <selection activeCell="E9" sqref="E9"/>
    </sheetView>
  </sheetViews>
  <sheetFormatPr defaultRowHeight="15" customHeight="1" x14ac:dyDescent="0.3"/>
  <cols>
    <col min="1" max="1" width="5.7109375" style="186" customWidth="1"/>
    <col min="2" max="2" width="18.140625" style="222" customWidth="1"/>
    <col min="3" max="3" width="4.7109375" style="196" customWidth="1"/>
    <col min="4" max="4" width="7.7109375" style="186" customWidth="1"/>
    <col min="5" max="5" width="7.85546875" style="198" bestFit="1" customWidth="1"/>
    <col min="6" max="6" width="5.5703125" style="186" customWidth="1"/>
    <col min="7" max="7" width="21.140625" style="222" bestFit="1" customWidth="1"/>
    <col min="8" max="8" width="4.7109375" style="196" customWidth="1"/>
    <col min="9" max="9" width="7.7109375" style="186" customWidth="1"/>
    <col min="10" max="10" width="7.85546875" style="198" bestFit="1" customWidth="1"/>
    <col min="11" max="11" width="2.7109375" style="177" customWidth="1"/>
    <col min="12" max="12" width="5" style="177" customWidth="1"/>
    <col min="13" max="13" width="3.7109375" style="178" customWidth="1"/>
    <col min="14" max="14" width="5.42578125" style="177" customWidth="1"/>
    <col min="19" max="19" width="19.7109375" bestFit="1" customWidth="1"/>
  </cols>
  <sheetData>
    <row r="2" spans="1:27" ht="25.5" customHeight="1" x14ac:dyDescent="0.3">
      <c r="A2" s="357" t="s">
        <v>480</v>
      </c>
      <c r="B2" s="358"/>
      <c r="C2" s="358"/>
      <c r="D2" s="358"/>
      <c r="E2" s="358"/>
      <c r="F2" s="358"/>
      <c r="G2" s="358"/>
      <c r="H2" s="358"/>
      <c r="I2" s="358"/>
      <c r="J2" s="359"/>
    </row>
    <row r="3" spans="1:27" ht="15" customHeight="1" x14ac:dyDescent="0.3">
      <c r="A3" s="179" t="s">
        <v>1</v>
      </c>
      <c r="B3" s="217" t="s">
        <v>50</v>
      </c>
      <c r="C3" s="187" t="s">
        <v>63</v>
      </c>
      <c r="D3" s="180" t="s">
        <v>29</v>
      </c>
      <c r="E3" s="197" t="s">
        <v>51</v>
      </c>
      <c r="F3" s="180" t="s">
        <v>1</v>
      </c>
      <c r="G3" s="300" t="s">
        <v>50</v>
      </c>
      <c r="H3" s="187" t="s">
        <v>63</v>
      </c>
      <c r="I3" s="180" t="s">
        <v>29</v>
      </c>
      <c r="J3" s="199" t="s">
        <v>51</v>
      </c>
    </row>
    <row r="4" spans="1:27" ht="15" customHeight="1" x14ac:dyDescent="0.3">
      <c r="A4" s="256">
        <v>7</v>
      </c>
      <c r="B4" s="212" t="s">
        <v>422</v>
      </c>
      <c r="C4" s="254">
        <v>2007</v>
      </c>
      <c r="D4" s="330">
        <v>1.486111111111111E-2</v>
      </c>
      <c r="E4" s="335">
        <v>41864</v>
      </c>
      <c r="F4" s="309">
        <v>7</v>
      </c>
      <c r="G4" s="304"/>
      <c r="H4" s="254"/>
      <c r="I4" s="331"/>
      <c r="J4" s="329"/>
    </row>
    <row r="5" spans="1:27" ht="15" customHeight="1" x14ac:dyDescent="0.3">
      <c r="A5" s="256">
        <v>8</v>
      </c>
      <c r="B5" s="212"/>
      <c r="C5" s="254"/>
      <c r="D5" s="330"/>
      <c r="E5" s="335"/>
      <c r="F5" s="309">
        <v>8</v>
      </c>
      <c r="G5" s="304"/>
      <c r="H5" s="254"/>
      <c r="I5" s="331"/>
      <c r="J5" s="329"/>
    </row>
    <row r="6" spans="1:27" ht="15" customHeight="1" x14ac:dyDescent="0.3">
      <c r="A6" s="256">
        <v>9</v>
      </c>
      <c r="B6" s="212"/>
      <c r="C6" s="254"/>
      <c r="D6" s="330"/>
      <c r="E6" s="335"/>
      <c r="F6" s="309">
        <v>9</v>
      </c>
      <c r="G6" s="304"/>
      <c r="H6" s="254"/>
      <c r="I6" s="331"/>
      <c r="J6" s="329"/>
    </row>
    <row r="7" spans="1:27" ht="15" customHeight="1" x14ac:dyDescent="0.3">
      <c r="A7" s="339">
        <v>10</v>
      </c>
      <c r="B7" s="218" t="s">
        <v>411</v>
      </c>
      <c r="C7" s="188">
        <v>2004</v>
      </c>
      <c r="D7" s="327">
        <v>1.357638888888889E-2</v>
      </c>
      <c r="E7" s="334">
        <v>41759</v>
      </c>
      <c r="F7" s="326">
        <v>10</v>
      </c>
      <c r="G7" s="301"/>
      <c r="H7" s="188"/>
      <c r="I7" s="340"/>
      <c r="J7" s="341"/>
    </row>
    <row r="8" spans="1:27" ht="15" customHeight="1" x14ac:dyDescent="0.3">
      <c r="A8" s="256">
        <v>11</v>
      </c>
      <c r="B8" s="212" t="s">
        <v>496</v>
      </c>
      <c r="C8" s="254">
        <v>2003</v>
      </c>
      <c r="D8" s="330">
        <v>1.4259259259259261E-2</v>
      </c>
      <c r="E8" s="335">
        <v>41892</v>
      </c>
      <c r="F8" s="309">
        <v>11</v>
      </c>
      <c r="G8" s="304" t="s">
        <v>495</v>
      </c>
      <c r="H8" s="254">
        <v>2003</v>
      </c>
      <c r="I8" s="331">
        <v>1.7870370370370373E-2</v>
      </c>
      <c r="J8" s="329">
        <v>41752</v>
      </c>
      <c r="Y8" s="328"/>
      <c r="AA8" s="328"/>
    </row>
    <row r="9" spans="1:27" ht="15" customHeight="1" x14ac:dyDescent="0.3">
      <c r="A9" s="256">
        <v>12</v>
      </c>
      <c r="B9" s="212" t="s">
        <v>415</v>
      </c>
      <c r="C9" s="254">
        <v>2002</v>
      </c>
      <c r="D9" s="330">
        <v>1.2060185185185186E-2</v>
      </c>
      <c r="E9" s="335">
        <v>41731</v>
      </c>
      <c r="F9" s="309">
        <v>12</v>
      </c>
      <c r="G9" s="304" t="s">
        <v>405</v>
      </c>
      <c r="H9" s="254">
        <v>2002</v>
      </c>
      <c r="I9" s="331">
        <v>1.315972222222222E-2</v>
      </c>
      <c r="J9" s="329">
        <v>41752</v>
      </c>
      <c r="Y9" s="328"/>
      <c r="AA9" s="328"/>
    </row>
    <row r="10" spans="1:27" ht="15" customHeight="1" x14ac:dyDescent="0.3">
      <c r="A10" s="256">
        <v>13</v>
      </c>
      <c r="B10" s="212" t="s">
        <v>407</v>
      </c>
      <c r="C10" s="254">
        <v>2001</v>
      </c>
      <c r="D10" s="330">
        <v>1.0706018518518517E-2</v>
      </c>
      <c r="E10" s="335">
        <v>41752</v>
      </c>
      <c r="F10" s="307">
        <v>13</v>
      </c>
      <c r="G10" s="304" t="s">
        <v>403</v>
      </c>
      <c r="H10" s="254">
        <v>2001</v>
      </c>
      <c r="I10" s="331">
        <v>1.2337962962962962E-2</v>
      </c>
      <c r="J10" s="329">
        <v>41710</v>
      </c>
      <c r="Y10" s="328"/>
      <c r="AA10" s="328"/>
    </row>
    <row r="11" spans="1:27" ht="15" customHeight="1" x14ac:dyDescent="0.3">
      <c r="A11" s="256">
        <v>14</v>
      </c>
      <c r="B11" s="212" t="s">
        <v>267</v>
      </c>
      <c r="C11" s="254">
        <v>2000</v>
      </c>
      <c r="D11" s="330">
        <v>1.0335648148148148E-2</v>
      </c>
      <c r="E11" s="335">
        <v>41752</v>
      </c>
      <c r="F11" s="307">
        <v>14</v>
      </c>
      <c r="G11" s="304"/>
      <c r="H11" s="254"/>
      <c r="I11" s="331"/>
      <c r="J11" s="329"/>
      <c r="Y11" s="328"/>
      <c r="AA11" s="328"/>
    </row>
    <row r="12" spans="1:27" ht="15" customHeight="1" x14ac:dyDescent="0.3">
      <c r="A12" s="256">
        <v>15</v>
      </c>
      <c r="B12" s="212" t="s">
        <v>103</v>
      </c>
      <c r="C12" s="254">
        <v>1999</v>
      </c>
      <c r="D12" s="330">
        <v>1.0324074074074074E-2</v>
      </c>
      <c r="E12" s="335">
        <v>41731</v>
      </c>
      <c r="F12" s="307">
        <v>15</v>
      </c>
      <c r="G12" s="304"/>
      <c r="H12" s="254"/>
      <c r="I12" s="331"/>
      <c r="J12" s="329"/>
      <c r="Y12" s="328"/>
      <c r="AA12" s="328"/>
    </row>
    <row r="13" spans="1:27" ht="15" customHeight="1" x14ac:dyDescent="0.3">
      <c r="A13" s="182">
        <v>16</v>
      </c>
      <c r="B13" s="211" t="s">
        <v>95</v>
      </c>
      <c r="C13" s="189">
        <v>1998</v>
      </c>
      <c r="D13" s="330">
        <v>2.0428240740740743E-2</v>
      </c>
      <c r="E13" s="335">
        <v>41759</v>
      </c>
      <c r="F13" s="307">
        <v>16</v>
      </c>
      <c r="G13" s="302"/>
      <c r="H13" s="189"/>
      <c r="I13" s="331"/>
      <c r="J13" s="329"/>
      <c r="Y13" s="328"/>
      <c r="AA13" s="328"/>
    </row>
    <row r="14" spans="1:27" ht="15" customHeight="1" x14ac:dyDescent="0.3">
      <c r="A14" s="182">
        <v>17</v>
      </c>
      <c r="B14" s="214"/>
      <c r="C14" s="189"/>
      <c r="D14" s="330"/>
      <c r="E14" s="335"/>
      <c r="F14" s="307">
        <v>17</v>
      </c>
      <c r="G14" s="302"/>
      <c r="H14" s="189"/>
      <c r="I14" s="331"/>
      <c r="J14" s="329"/>
      <c r="Y14" s="328"/>
      <c r="AA14" s="328"/>
    </row>
    <row r="15" spans="1:27" ht="15" customHeight="1" x14ac:dyDescent="0.3">
      <c r="A15" s="253">
        <v>18</v>
      </c>
      <c r="B15" s="214"/>
      <c r="C15" s="214"/>
      <c r="D15" s="330"/>
      <c r="E15" s="335"/>
      <c r="F15" s="307">
        <v>18</v>
      </c>
      <c r="G15" s="302"/>
      <c r="H15" s="214"/>
      <c r="I15" s="331"/>
      <c r="J15" s="329"/>
      <c r="Y15" s="328"/>
      <c r="AA15" s="328"/>
    </row>
    <row r="16" spans="1:27" ht="15" customHeight="1" x14ac:dyDescent="0.3">
      <c r="A16" s="183">
        <v>19</v>
      </c>
      <c r="B16" s="219"/>
      <c r="C16" s="191"/>
      <c r="D16" s="330"/>
      <c r="E16" s="335"/>
      <c r="F16" s="308">
        <v>19</v>
      </c>
      <c r="G16" s="303" t="s">
        <v>107</v>
      </c>
      <c r="H16" s="191">
        <v>1995</v>
      </c>
      <c r="I16" s="331">
        <v>2.7152777777777779E-2</v>
      </c>
      <c r="J16" s="329">
        <v>41780</v>
      </c>
      <c r="Y16" s="328"/>
      <c r="AA16" s="328"/>
    </row>
    <row r="17" spans="1:27" ht="15" customHeight="1" x14ac:dyDescent="0.3">
      <c r="A17" s="184">
        <v>20</v>
      </c>
      <c r="B17" s="212" t="s">
        <v>288</v>
      </c>
      <c r="C17" s="190">
        <v>1994</v>
      </c>
      <c r="D17" s="330">
        <v>2.1886574074074072E-2</v>
      </c>
      <c r="E17" s="335">
        <v>41738</v>
      </c>
      <c r="F17" s="309">
        <v>20</v>
      </c>
      <c r="G17" s="304"/>
      <c r="H17" s="190"/>
      <c r="I17" s="331"/>
      <c r="J17" s="329"/>
      <c r="Y17" s="328"/>
      <c r="AA17" s="328"/>
    </row>
    <row r="18" spans="1:27" ht="15" customHeight="1" x14ac:dyDescent="0.3">
      <c r="A18" s="182">
        <v>21</v>
      </c>
      <c r="B18" s="214"/>
      <c r="C18" s="189"/>
      <c r="D18" s="330"/>
      <c r="E18" s="335"/>
      <c r="F18" s="307">
        <v>21</v>
      </c>
      <c r="G18" s="302" t="s">
        <v>515</v>
      </c>
      <c r="H18" s="193">
        <v>1993</v>
      </c>
      <c r="I18" s="331">
        <v>3.6030092592592593E-2</v>
      </c>
      <c r="J18" s="329">
        <v>41822</v>
      </c>
      <c r="Y18" s="328"/>
      <c r="AA18" s="328"/>
    </row>
    <row r="19" spans="1:27" ht="15" customHeight="1" x14ac:dyDescent="0.3">
      <c r="A19" s="253">
        <v>22</v>
      </c>
      <c r="B19" s="214" t="s">
        <v>101</v>
      </c>
      <c r="C19" s="189">
        <v>1992</v>
      </c>
      <c r="D19" s="330">
        <v>2.1851851851851848E-2</v>
      </c>
      <c r="E19" s="335">
        <v>41864</v>
      </c>
      <c r="F19" s="307">
        <v>22</v>
      </c>
      <c r="G19" s="302"/>
      <c r="H19" s="214"/>
      <c r="I19" s="331"/>
      <c r="J19" s="329"/>
      <c r="Y19" s="328"/>
      <c r="AA19" s="328"/>
    </row>
    <row r="20" spans="1:27" ht="15" customHeight="1" x14ac:dyDescent="0.3">
      <c r="A20" s="182">
        <v>23</v>
      </c>
      <c r="B20" s="214"/>
      <c r="C20" s="189"/>
      <c r="D20" s="330"/>
      <c r="E20" s="335"/>
      <c r="F20" s="307">
        <v>23</v>
      </c>
      <c r="G20" s="302"/>
      <c r="H20" s="189"/>
      <c r="I20" s="331"/>
      <c r="J20" s="329"/>
      <c r="Y20" s="328"/>
      <c r="AA20" s="328"/>
    </row>
    <row r="21" spans="1:27" ht="15" customHeight="1" x14ac:dyDescent="0.3">
      <c r="A21" s="182">
        <v>24</v>
      </c>
      <c r="B21" s="299"/>
      <c r="C21" s="189"/>
      <c r="D21" s="330"/>
      <c r="E21" s="335"/>
      <c r="F21" s="307">
        <v>24</v>
      </c>
      <c r="G21" s="302"/>
      <c r="H21" s="189"/>
      <c r="I21" s="331"/>
      <c r="J21" s="329"/>
      <c r="Y21" s="328"/>
      <c r="AA21" s="328"/>
    </row>
    <row r="22" spans="1:27" ht="15" customHeight="1" x14ac:dyDescent="0.3">
      <c r="A22" s="182">
        <v>25</v>
      </c>
      <c r="B22" s="214" t="s">
        <v>85</v>
      </c>
      <c r="C22" s="189">
        <v>1989</v>
      </c>
      <c r="D22" s="330">
        <v>2.1516203703703704E-2</v>
      </c>
      <c r="E22" s="335" t="s">
        <v>491</v>
      </c>
      <c r="F22" s="307">
        <v>25</v>
      </c>
      <c r="G22" s="302"/>
      <c r="H22" s="189"/>
      <c r="I22" s="331"/>
      <c r="J22" s="329"/>
      <c r="Y22" s="328"/>
      <c r="AA22" s="328"/>
    </row>
    <row r="23" spans="1:27" ht="15" customHeight="1" x14ac:dyDescent="0.3">
      <c r="A23" s="182">
        <v>26</v>
      </c>
      <c r="B23" s="214" t="s">
        <v>106</v>
      </c>
      <c r="C23" s="189">
        <v>1988</v>
      </c>
      <c r="D23" s="330">
        <v>2.1296296296296299E-2</v>
      </c>
      <c r="E23" s="335">
        <v>41864</v>
      </c>
      <c r="F23" s="307">
        <v>26</v>
      </c>
      <c r="G23" s="302"/>
      <c r="H23" s="189"/>
      <c r="I23" s="331"/>
      <c r="J23" s="329"/>
      <c r="Y23" s="328"/>
      <c r="AA23" s="328"/>
    </row>
    <row r="24" spans="1:27" ht="15" customHeight="1" x14ac:dyDescent="0.3">
      <c r="A24" s="182">
        <v>27</v>
      </c>
      <c r="B24" s="214"/>
      <c r="C24" s="189"/>
      <c r="D24" s="330"/>
      <c r="E24" s="335"/>
      <c r="F24" s="307">
        <v>27</v>
      </c>
      <c r="G24" s="302"/>
      <c r="H24" s="189"/>
      <c r="I24" s="331"/>
      <c r="J24" s="329"/>
      <c r="Y24" s="328"/>
      <c r="AA24" s="328"/>
    </row>
    <row r="25" spans="1:27" ht="15" customHeight="1" x14ac:dyDescent="0.3">
      <c r="A25" s="182">
        <v>28</v>
      </c>
      <c r="B25" s="214"/>
      <c r="C25" s="189"/>
      <c r="D25" s="330"/>
      <c r="E25" s="335"/>
      <c r="F25" s="307">
        <v>28</v>
      </c>
      <c r="G25" s="302"/>
      <c r="H25" s="189"/>
      <c r="I25" s="331"/>
      <c r="J25" s="329"/>
      <c r="Y25" s="328"/>
      <c r="AA25" s="328"/>
    </row>
    <row r="26" spans="1:27" ht="15" customHeight="1" x14ac:dyDescent="0.3">
      <c r="A26" s="185">
        <v>29</v>
      </c>
      <c r="B26" s="216"/>
      <c r="C26" s="192"/>
      <c r="D26" s="330"/>
      <c r="E26" s="335"/>
      <c r="F26" s="308">
        <v>29</v>
      </c>
      <c r="G26" s="303"/>
      <c r="H26" s="192"/>
      <c r="I26" s="331"/>
      <c r="J26" s="329"/>
      <c r="Y26" s="328"/>
      <c r="AA26" s="328"/>
    </row>
    <row r="27" spans="1:27" ht="15" customHeight="1" x14ac:dyDescent="0.3">
      <c r="A27" s="181">
        <v>30</v>
      </c>
      <c r="B27" s="220"/>
      <c r="C27" s="188"/>
      <c r="D27" s="330"/>
      <c r="E27" s="335"/>
      <c r="F27" s="307">
        <v>30</v>
      </c>
      <c r="G27" s="302"/>
      <c r="H27" s="188"/>
      <c r="I27" s="331"/>
      <c r="J27" s="329"/>
      <c r="Y27" s="328"/>
      <c r="AA27" s="328"/>
    </row>
    <row r="28" spans="1:27" ht="15" customHeight="1" x14ac:dyDescent="0.3">
      <c r="A28" s="182">
        <v>31</v>
      </c>
      <c r="B28" s="214"/>
      <c r="C28" s="189"/>
      <c r="D28" s="330"/>
      <c r="E28" s="335"/>
      <c r="F28" s="307">
        <v>31</v>
      </c>
      <c r="G28" s="302"/>
      <c r="H28" s="193"/>
      <c r="I28" s="331"/>
      <c r="J28" s="329"/>
      <c r="Y28" s="328"/>
      <c r="AA28" s="328"/>
    </row>
    <row r="29" spans="1:27" ht="15" customHeight="1" x14ac:dyDescent="0.3">
      <c r="A29" s="182">
        <v>32</v>
      </c>
      <c r="B29" s="211"/>
      <c r="C29" s="189"/>
      <c r="D29" s="330"/>
      <c r="E29" s="335"/>
      <c r="F29" s="307">
        <v>32</v>
      </c>
      <c r="G29" s="302"/>
      <c r="H29" s="189"/>
      <c r="I29" s="331"/>
      <c r="J29" s="329"/>
      <c r="Y29" s="328"/>
      <c r="AA29" s="328"/>
    </row>
    <row r="30" spans="1:27" ht="15" customHeight="1" x14ac:dyDescent="0.3">
      <c r="A30" s="182">
        <v>33</v>
      </c>
      <c r="B30" s="214" t="s">
        <v>308</v>
      </c>
      <c r="C30" s="189">
        <v>1981</v>
      </c>
      <c r="D30" s="330">
        <v>2.3877314814814813E-2</v>
      </c>
      <c r="E30" s="335">
        <v>41738</v>
      </c>
      <c r="F30" s="307">
        <v>33</v>
      </c>
      <c r="G30" s="302" t="s">
        <v>121</v>
      </c>
      <c r="H30" s="189">
        <v>1981</v>
      </c>
      <c r="I30" s="331">
        <v>2.9537037037037039E-2</v>
      </c>
      <c r="J30" s="329">
        <v>41759</v>
      </c>
      <c r="Y30" s="328"/>
      <c r="AA30" s="328"/>
    </row>
    <row r="31" spans="1:27" ht="15" customHeight="1" x14ac:dyDescent="0.3">
      <c r="A31" s="182">
        <v>34</v>
      </c>
      <c r="B31" s="214" t="s">
        <v>268</v>
      </c>
      <c r="C31" s="189">
        <v>1980</v>
      </c>
      <c r="D31" s="330">
        <v>2.1493055555555557E-2</v>
      </c>
      <c r="E31" s="335">
        <v>41731</v>
      </c>
      <c r="F31" s="307">
        <v>34</v>
      </c>
      <c r="G31" s="302" t="s">
        <v>490</v>
      </c>
      <c r="H31" s="189">
        <v>1980</v>
      </c>
      <c r="I31" s="331">
        <v>2.7430555555555555E-2</v>
      </c>
      <c r="J31" s="329">
        <v>41780</v>
      </c>
      <c r="Y31" s="328"/>
      <c r="AA31" s="328"/>
    </row>
    <row r="32" spans="1:27" ht="15" customHeight="1" x14ac:dyDescent="0.3">
      <c r="A32" s="182">
        <v>35</v>
      </c>
      <c r="B32" s="214"/>
      <c r="C32" s="189"/>
      <c r="D32" s="330"/>
      <c r="E32" s="335"/>
      <c r="F32" s="307">
        <v>35</v>
      </c>
      <c r="G32" s="302"/>
      <c r="H32" s="189"/>
      <c r="I32" s="331"/>
      <c r="J32" s="329"/>
      <c r="Y32" s="328"/>
      <c r="AA32" s="328"/>
    </row>
    <row r="33" spans="1:27" ht="15" customHeight="1" x14ac:dyDescent="0.3">
      <c r="A33" s="182">
        <v>36</v>
      </c>
      <c r="B33" s="214" t="s">
        <v>88</v>
      </c>
      <c r="C33" s="189">
        <v>1978</v>
      </c>
      <c r="D33" s="330">
        <v>2.1458333333333333E-2</v>
      </c>
      <c r="E33" s="335">
        <v>41738</v>
      </c>
      <c r="F33" s="307">
        <v>36</v>
      </c>
      <c r="G33" s="302"/>
      <c r="H33" s="189"/>
      <c r="I33" s="331"/>
      <c r="J33" s="329"/>
      <c r="Y33" s="328"/>
      <c r="AA33" s="328"/>
    </row>
    <row r="34" spans="1:27" ht="15" customHeight="1" x14ac:dyDescent="0.3">
      <c r="A34" s="182">
        <v>37</v>
      </c>
      <c r="B34" s="214" t="s">
        <v>302</v>
      </c>
      <c r="C34" s="189">
        <v>1977</v>
      </c>
      <c r="D34" s="330">
        <v>2.210648148148148E-2</v>
      </c>
      <c r="E34" s="335">
        <v>41773</v>
      </c>
      <c r="F34" s="307">
        <v>37</v>
      </c>
      <c r="G34" s="302"/>
      <c r="H34" s="189"/>
      <c r="I34" s="331"/>
      <c r="J34" s="329"/>
      <c r="Y34" s="328"/>
      <c r="AA34" s="328"/>
    </row>
    <row r="35" spans="1:27" ht="15" customHeight="1" x14ac:dyDescent="0.3">
      <c r="A35" s="253">
        <v>38</v>
      </c>
      <c r="B35" s="214" t="s">
        <v>87</v>
      </c>
      <c r="C35" s="189">
        <v>1976</v>
      </c>
      <c r="D35" s="330">
        <v>2.1215277777777777E-2</v>
      </c>
      <c r="E35" s="335">
        <v>41738</v>
      </c>
      <c r="F35" s="307">
        <v>38</v>
      </c>
      <c r="G35" s="302" t="s">
        <v>67</v>
      </c>
      <c r="H35" s="189">
        <v>1976</v>
      </c>
      <c r="I35" s="331">
        <v>2.2719907407407411E-2</v>
      </c>
      <c r="J35" s="329">
        <v>41710</v>
      </c>
      <c r="Y35" s="328"/>
      <c r="AA35" s="328"/>
    </row>
    <row r="36" spans="1:27" ht="15" customHeight="1" x14ac:dyDescent="0.3">
      <c r="A36" s="183">
        <v>39</v>
      </c>
      <c r="B36" s="215" t="s">
        <v>125</v>
      </c>
      <c r="C36" s="191">
        <v>1975</v>
      </c>
      <c r="D36" s="330">
        <v>2.478009259259259E-2</v>
      </c>
      <c r="E36" s="335" t="s">
        <v>497</v>
      </c>
      <c r="F36" s="308">
        <v>39</v>
      </c>
      <c r="G36" s="303"/>
      <c r="H36" s="191"/>
      <c r="I36" s="331"/>
      <c r="J36" s="329"/>
      <c r="Y36" s="328"/>
      <c r="AA36" s="328"/>
    </row>
    <row r="37" spans="1:27" ht="15" customHeight="1" x14ac:dyDescent="0.3">
      <c r="A37" s="184">
        <v>40</v>
      </c>
      <c r="B37" s="213" t="s">
        <v>79</v>
      </c>
      <c r="C37" s="190">
        <v>1974</v>
      </c>
      <c r="D37" s="330">
        <v>2.0983796296296296E-2</v>
      </c>
      <c r="E37" s="335">
        <v>41759</v>
      </c>
      <c r="F37" s="307">
        <v>40</v>
      </c>
      <c r="G37" s="302" t="s">
        <v>266</v>
      </c>
      <c r="H37" s="190">
        <v>1974</v>
      </c>
      <c r="I37" s="331">
        <v>3.0636574074074076E-2</v>
      </c>
      <c r="J37" s="329">
        <v>41731</v>
      </c>
      <c r="Y37" s="328"/>
      <c r="AA37" s="328"/>
    </row>
    <row r="38" spans="1:27" ht="15" customHeight="1" x14ac:dyDescent="0.3">
      <c r="A38" s="182">
        <v>41</v>
      </c>
      <c r="B38" s="214" t="s">
        <v>122</v>
      </c>
      <c r="C38" s="189">
        <v>1973</v>
      </c>
      <c r="D38" s="330">
        <v>2.4675925925925924E-2</v>
      </c>
      <c r="E38" s="335">
        <v>41731</v>
      </c>
      <c r="F38" s="307">
        <v>41</v>
      </c>
      <c r="G38" s="302" t="s">
        <v>86</v>
      </c>
      <c r="H38" s="189">
        <v>1973</v>
      </c>
      <c r="I38" s="331">
        <v>2.5833333333333333E-2</v>
      </c>
      <c r="J38" s="329">
        <v>41738</v>
      </c>
      <c r="Y38" s="328"/>
      <c r="AA38" s="328"/>
    </row>
    <row r="39" spans="1:27" ht="15" customHeight="1" x14ac:dyDescent="0.3">
      <c r="A39" s="182">
        <v>42</v>
      </c>
      <c r="B39" s="214" t="s">
        <v>74</v>
      </c>
      <c r="C39" s="189">
        <v>1972</v>
      </c>
      <c r="D39" s="330">
        <v>1.9444444444444445E-2</v>
      </c>
      <c r="E39" s="335">
        <v>41731</v>
      </c>
      <c r="F39" s="307">
        <v>42</v>
      </c>
      <c r="G39" s="302"/>
      <c r="H39" s="189"/>
      <c r="I39" s="331"/>
      <c r="J39" s="329"/>
    </row>
    <row r="40" spans="1:27" ht="15" customHeight="1" x14ac:dyDescent="0.3">
      <c r="A40" s="182">
        <v>43</v>
      </c>
      <c r="B40" s="214" t="s">
        <v>488</v>
      </c>
      <c r="C40" s="189">
        <v>1971</v>
      </c>
      <c r="D40" s="330">
        <v>2.8217592592592589E-2</v>
      </c>
      <c r="E40" s="335" t="s">
        <v>491</v>
      </c>
      <c r="F40" s="307">
        <v>43</v>
      </c>
      <c r="G40" s="302"/>
      <c r="H40" s="189"/>
      <c r="I40" s="331"/>
      <c r="J40" s="329"/>
    </row>
    <row r="41" spans="1:27" ht="15" customHeight="1" x14ac:dyDescent="0.3">
      <c r="A41" s="182">
        <v>44</v>
      </c>
      <c r="B41" s="210" t="s">
        <v>89</v>
      </c>
      <c r="C41" s="193">
        <v>1970</v>
      </c>
      <c r="D41" s="330">
        <v>2.101851851851852E-2</v>
      </c>
      <c r="E41" s="335">
        <v>41738</v>
      </c>
      <c r="F41" s="307">
        <v>44</v>
      </c>
      <c r="G41" s="302" t="s">
        <v>492</v>
      </c>
      <c r="H41" s="189">
        <v>1970</v>
      </c>
      <c r="I41" s="331">
        <v>3.2407407407407406E-2</v>
      </c>
      <c r="J41" s="329">
        <v>41731</v>
      </c>
    </row>
    <row r="42" spans="1:27" ht="15" customHeight="1" x14ac:dyDescent="0.3">
      <c r="A42" s="256">
        <v>45</v>
      </c>
      <c r="B42" s="257" t="s">
        <v>273</v>
      </c>
      <c r="C42" s="195">
        <v>1969</v>
      </c>
      <c r="D42" s="330">
        <v>2.1307870370370369E-2</v>
      </c>
      <c r="E42" s="335">
        <v>41738</v>
      </c>
      <c r="F42" s="309">
        <v>45</v>
      </c>
      <c r="G42" s="304" t="s">
        <v>144</v>
      </c>
      <c r="H42" s="254">
        <v>1969</v>
      </c>
      <c r="I42" s="331">
        <v>3.0034722222222223E-2</v>
      </c>
      <c r="J42" s="329">
        <v>41885</v>
      </c>
    </row>
    <row r="43" spans="1:27" ht="15" customHeight="1" x14ac:dyDescent="0.3">
      <c r="A43" s="182">
        <v>46</v>
      </c>
      <c r="B43" s="214"/>
      <c r="C43" s="189"/>
      <c r="D43" s="330"/>
      <c r="E43" s="335"/>
      <c r="F43" s="307">
        <v>46</v>
      </c>
      <c r="G43" s="302"/>
      <c r="H43" s="189"/>
      <c r="I43" s="331"/>
      <c r="J43" s="329"/>
    </row>
    <row r="44" spans="1:27" ht="15" customHeight="1" x14ac:dyDescent="0.3">
      <c r="A44" s="182">
        <v>47</v>
      </c>
      <c r="B44" s="214" t="s">
        <v>127</v>
      </c>
      <c r="C44" s="189">
        <v>1967</v>
      </c>
      <c r="D44" s="330">
        <v>2.4201388888888887E-2</v>
      </c>
      <c r="E44" s="335">
        <v>41738</v>
      </c>
      <c r="F44" s="307">
        <v>47</v>
      </c>
      <c r="G44" s="302"/>
      <c r="H44" s="189"/>
      <c r="I44" s="331"/>
      <c r="J44" s="329"/>
    </row>
    <row r="45" spans="1:27" ht="15" customHeight="1" x14ac:dyDescent="0.3">
      <c r="A45" s="182">
        <v>48</v>
      </c>
      <c r="B45" s="210"/>
      <c r="C45" s="193"/>
      <c r="D45" s="330"/>
      <c r="E45" s="335"/>
      <c r="F45" s="307">
        <v>48</v>
      </c>
      <c r="G45" s="302"/>
      <c r="H45" s="189"/>
      <c r="I45" s="331"/>
      <c r="J45" s="329"/>
    </row>
    <row r="46" spans="1:27" ht="15" customHeight="1" x14ac:dyDescent="0.3">
      <c r="A46" s="183">
        <v>49</v>
      </c>
      <c r="B46" s="221" t="s">
        <v>126</v>
      </c>
      <c r="C46" s="194">
        <v>1965</v>
      </c>
      <c r="D46" s="330">
        <v>2.255787037037037E-2</v>
      </c>
      <c r="E46" s="335">
        <v>41752</v>
      </c>
      <c r="F46" s="308">
        <v>49</v>
      </c>
      <c r="G46" s="303"/>
      <c r="H46" s="191"/>
      <c r="I46" s="331"/>
      <c r="J46" s="329"/>
    </row>
    <row r="47" spans="1:27" ht="15" customHeight="1" x14ac:dyDescent="0.3">
      <c r="A47" s="184">
        <v>50</v>
      </c>
      <c r="B47" s="257"/>
      <c r="C47" s="195"/>
      <c r="D47" s="330"/>
      <c r="E47" s="335"/>
      <c r="F47" s="307">
        <v>50</v>
      </c>
      <c r="G47" s="304"/>
      <c r="H47" s="190"/>
      <c r="I47" s="331"/>
      <c r="J47" s="329"/>
    </row>
    <row r="48" spans="1:27" ht="15" customHeight="1" x14ac:dyDescent="0.3">
      <c r="A48" s="182">
        <v>51</v>
      </c>
      <c r="B48" s="210"/>
      <c r="C48" s="189"/>
      <c r="D48" s="330"/>
      <c r="E48" s="335"/>
      <c r="F48" s="307">
        <v>51</v>
      </c>
      <c r="G48" s="302"/>
      <c r="H48" s="189"/>
      <c r="I48" s="331"/>
      <c r="J48" s="329"/>
    </row>
    <row r="49" spans="1:10" ht="15" customHeight="1" x14ac:dyDescent="0.3">
      <c r="A49" s="256">
        <v>52</v>
      </c>
      <c r="B49" s="210"/>
      <c r="C49" s="210"/>
      <c r="D49" s="330"/>
      <c r="E49" s="335"/>
      <c r="F49" s="307">
        <v>52</v>
      </c>
      <c r="G49" s="305"/>
      <c r="H49" s="210"/>
      <c r="I49" s="331"/>
      <c r="J49" s="329"/>
    </row>
    <row r="50" spans="1:10" ht="15" customHeight="1" x14ac:dyDescent="0.3">
      <c r="A50" s="182">
        <v>53</v>
      </c>
      <c r="B50" s="214"/>
      <c r="C50" s="189"/>
      <c r="D50" s="330"/>
      <c r="E50" s="335"/>
      <c r="F50" s="307">
        <v>53</v>
      </c>
      <c r="G50" s="302"/>
      <c r="H50" s="189"/>
      <c r="I50" s="331"/>
      <c r="J50" s="329"/>
    </row>
    <row r="51" spans="1:10" ht="15" customHeight="1" x14ac:dyDescent="0.3">
      <c r="A51" s="182">
        <v>54</v>
      </c>
      <c r="B51" s="214"/>
      <c r="C51" s="189"/>
      <c r="D51" s="330"/>
      <c r="E51" s="335"/>
      <c r="F51" s="307">
        <v>54</v>
      </c>
      <c r="G51" s="302"/>
      <c r="H51" s="189"/>
      <c r="I51" s="331"/>
      <c r="J51" s="329"/>
    </row>
    <row r="52" spans="1:10" ht="15" customHeight="1" x14ac:dyDescent="0.3">
      <c r="A52" s="182">
        <v>55</v>
      </c>
      <c r="B52" s="214"/>
      <c r="C52" s="189"/>
      <c r="D52" s="330"/>
      <c r="E52" s="335"/>
      <c r="F52" s="307">
        <v>55</v>
      </c>
      <c r="G52" s="302"/>
      <c r="H52" s="189"/>
      <c r="I52" s="331"/>
      <c r="J52" s="329"/>
    </row>
    <row r="53" spans="1:10" ht="15" customHeight="1" x14ac:dyDescent="0.3">
      <c r="A53" s="182">
        <v>56</v>
      </c>
      <c r="B53" s="214"/>
      <c r="C53" s="189"/>
      <c r="D53" s="330"/>
      <c r="E53" s="335"/>
      <c r="F53" s="307">
        <v>56</v>
      </c>
      <c r="G53" s="302" t="s">
        <v>113</v>
      </c>
      <c r="H53" s="189">
        <v>1958</v>
      </c>
      <c r="I53" s="331">
        <v>2.6712962962962966E-2</v>
      </c>
      <c r="J53" s="329">
        <v>41815</v>
      </c>
    </row>
    <row r="54" spans="1:10" ht="15" customHeight="1" x14ac:dyDescent="0.3">
      <c r="A54" s="182">
        <v>57</v>
      </c>
      <c r="B54" s="210"/>
      <c r="C54" s="189"/>
      <c r="D54" s="330"/>
      <c r="E54" s="335"/>
      <c r="F54" s="307">
        <v>57</v>
      </c>
      <c r="G54" s="302"/>
      <c r="H54" s="189"/>
      <c r="I54" s="331"/>
      <c r="J54" s="329"/>
    </row>
    <row r="55" spans="1:10" ht="15" customHeight="1" x14ac:dyDescent="0.3">
      <c r="A55" s="182">
        <v>58</v>
      </c>
      <c r="B55" s="214" t="s">
        <v>498</v>
      </c>
      <c r="C55" s="189">
        <v>1956</v>
      </c>
      <c r="D55" s="330">
        <v>2.3078703703703702E-2</v>
      </c>
      <c r="E55" s="335">
        <v>41731</v>
      </c>
      <c r="F55" s="307">
        <v>58</v>
      </c>
      <c r="G55" s="302"/>
      <c r="H55" s="189"/>
      <c r="I55" s="331"/>
      <c r="J55" s="329"/>
    </row>
    <row r="56" spans="1:10" ht="15" customHeight="1" x14ac:dyDescent="0.3">
      <c r="A56" s="185">
        <v>59</v>
      </c>
      <c r="B56" s="216"/>
      <c r="C56" s="192"/>
      <c r="D56" s="330"/>
      <c r="E56" s="335"/>
      <c r="F56" s="308">
        <v>59</v>
      </c>
      <c r="G56" s="306"/>
      <c r="H56" s="192"/>
      <c r="I56" s="331"/>
      <c r="J56" s="329"/>
    </row>
    <row r="57" spans="1:10" ht="15" customHeight="1" x14ac:dyDescent="0.3">
      <c r="A57" s="181">
        <v>60</v>
      </c>
      <c r="B57" s="220"/>
      <c r="C57" s="188"/>
      <c r="D57" s="330"/>
      <c r="E57" s="335"/>
      <c r="F57" s="307">
        <v>60</v>
      </c>
      <c r="G57" s="301"/>
      <c r="H57" s="188"/>
      <c r="I57" s="331"/>
      <c r="J57" s="329"/>
    </row>
    <row r="58" spans="1:10" ht="15" customHeight="1" x14ac:dyDescent="0.3">
      <c r="A58" s="182">
        <v>61</v>
      </c>
      <c r="B58" s="214"/>
      <c r="C58" s="189"/>
      <c r="D58" s="330"/>
      <c r="E58" s="335"/>
      <c r="F58" s="307">
        <v>61</v>
      </c>
      <c r="G58" s="302"/>
      <c r="H58" s="189"/>
      <c r="I58" s="331"/>
      <c r="J58" s="329"/>
    </row>
    <row r="59" spans="1:10" ht="15" customHeight="1" x14ac:dyDescent="0.3">
      <c r="A59" s="182">
        <v>62</v>
      </c>
      <c r="B59" s="214"/>
      <c r="C59" s="189"/>
      <c r="D59" s="330"/>
      <c r="E59" s="335"/>
      <c r="F59" s="307">
        <v>62</v>
      </c>
      <c r="G59" s="302"/>
      <c r="H59" s="189"/>
      <c r="I59" s="331"/>
      <c r="J59" s="329"/>
    </row>
    <row r="60" spans="1:10" ht="15" customHeight="1" x14ac:dyDescent="0.3">
      <c r="A60" s="182">
        <v>63</v>
      </c>
      <c r="B60" s="214" t="s">
        <v>313</v>
      </c>
      <c r="C60" s="189">
        <v>1951</v>
      </c>
      <c r="D60" s="330">
        <v>2.5370370370370366E-2</v>
      </c>
      <c r="E60" s="335" t="s">
        <v>491</v>
      </c>
      <c r="F60" s="307">
        <v>63</v>
      </c>
      <c r="G60" s="302"/>
      <c r="H60" s="189"/>
      <c r="I60" s="331"/>
      <c r="J60" s="329"/>
    </row>
    <row r="61" spans="1:10" ht="15" customHeight="1" x14ac:dyDescent="0.3">
      <c r="A61" s="182">
        <v>64</v>
      </c>
      <c r="B61" s="214"/>
      <c r="C61" s="189"/>
      <c r="D61" s="330"/>
      <c r="E61" s="335"/>
      <c r="F61" s="307">
        <v>64</v>
      </c>
      <c r="G61" s="302"/>
      <c r="H61" s="189"/>
      <c r="I61" s="331"/>
      <c r="J61" s="329"/>
    </row>
    <row r="62" spans="1:10" ht="15" customHeight="1" x14ac:dyDescent="0.3">
      <c r="A62" s="182">
        <v>65</v>
      </c>
      <c r="B62" s="214" t="s">
        <v>58</v>
      </c>
      <c r="C62" s="189">
        <v>1949</v>
      </c>
      <c r="D62" s="330">
        <v>2.6388888888888889E-2</v>
      </c>
      <c r="E62" s="335">
        <v>41759</v>
      </c>
      <c r="F62" s="307">
        <v>65</v>
      </c>
      <c r="G62" s="302"/>
      <c r="H62" s="189"/>
      <c r="I62" s="331"/>
      <c r="J62" s="329"/>
    </row>
    <row r="63" spans="1:10" ht="15" customHeight="1" x14ac:dyDescent="0.3">
      <c r="A63" s="182">
        <v>66</v>
      </c>
      <c r="B63" s="214"/>
      <c r="C63" s="189"/>
      <c r="D63" s="330"/>
      <c r="E63" s="335"/>
      <c r="F63" s="307">
        <v>66</v>
      </c>
      <c r="G63" s="302"/>
      <c r="H63" s="189"/>
      <c r="I63" s="331"/>
      <c r="J63" s="329"/>
    </row>
    <row r="64" spans="1:10" ht="15" customHeight="1" x14ac:dyDescent="0.3">
      <c r="A64" s="182">
        <v>67</v>
      </c>
      <c r="B64" s="214"/>
      <c r="C64" s="189"/>
      <c r="D64" s="330"/>
      <c r="E64" s="335"/>
      <c r="F64" s="307">
        <v>67</v>
      </c>
      <c r="G64" s="302"/>
      <c r="H64" s="189"/>
      <c r="I64" s="331"/>
      <c r="J64" s="329"/>
    </row>
    <row r="65" spans="1:10" ht="15" customHeight="1" x14ac:dyDescent="0.3">
      <c r="A65" s="255">
        <v>68</v>
      </c>
      <c r="B65" s="214"/>
      <c r="C65" s="214"/>
      <c r="D65" s="330"/>
      <c r="E65" s="335"/>
      <c r="F65" s="307">
        <v>68</v>
      </c>
      <c r="G65" s="302"/>
      <c r="H65" s="214"/>
      <c r="I65" s="331"/>
      <c r="J65" s="329"/>
    </row>
    <row r="66" spans="1:10" ht="15" customHeight="1" x14ac:dyDescent="0.3">
      <c r="A66" s="183">
        <v>69</v>
      </c>
      <c r="B66" s="215"/>
      <c r="C66" s="191"/>
      <c r="D66" s="330"/>
      <c r="E66" s="335"/>
      <c r="F66" s="308">
        <v>69</v>
      </c>
      <c r="G66" s="303"/>
      <c r="H66" s="191"/>
      <c r="I66" s="331"/>
      <c r="J66" s="329"/>
    </row>
    <row r="67" spans="1:10" ht="15" customHeight="1" x14ac:dyDescent="0.3">
      <c r="A67" s="184">
        <v>70</v>
      </c>
      <c r="B67" s="213"/>
      <c r="C67" s="190"/>
      <c r="D67" s="330"/>
      <c r="E67" s="335"/>
      <c r="F67" s="307">
        <v>70</v>
      </c>
      <c r="G67" s="304"/>
      <c r="H67" s="190"/>
      <c r="I67" s="331"/>
      <c r="J67" s="329"/>
    </row>
    <row r="68" spans="1:10" ht="15" customHeight="1" x14ac:dyDescent="0.3">
      <c r="A68" s="182">
        <v>71</v>
      </c>
      <c r="B68" s="214"/>
      <c r="C68" s="189"/>
      <c r="D68" s="330"/>
      <c r="E68" s="335"/>
      <c r="F68" s="307">
        <v>71</v>
      </c>
      <c r="G68" s="302"/>
      <c r="H68" s="189"/>
      <c r="I68" s="331"/>
      <c r="J68" s="329"/>
    </row>
    <row r="69" spans="1:10" ht="15" customHeight="1" x14ac:dyDescent="0.3">
      <c r="A69" s="182">
        <v>72</v>
      </c>
      <c r="B69" s="214"/>
      <c r="C69" s="189"/>
      <c r="D69" s="330"/>
      <c r="E69" s="335"/>
      <c r="F69" s="307">
        <v>72</v>
      </c>
      <c r="G69" s="302"/>
      <c r="H69" s="189"/>
      <c r="I69" s="331"/>
      <c r="J69" s="329"/>
    </row>
    <row r="70" spans="1:10" ht="15" customHeight="1" x14ac:dyDescent="0.3">
      <c r="A70" s="182">
        <v>73</v>
      </c>
      <c r="B70" s="214"/>
      <c r="C70" s="189"/>
      <c r="D70" s="330"/>
      <c r="E70" s="335"/>
      <c r="F70" s="307">
        <v>73</v>
      </c>
      <c r="G70" s="302"/>
      <c r="H70" s="189"/>
      <c r="I70" s="331"/>
      <c r="J70" s="329"/>
    </row>
    <row r="71" spans="1:10" ht="15" customHeight="1" x14ac:dyDescent="0.3">
      <c r="A71" s="182">
        <v>74</v>
      </c>
      <c r="B71" s="214"/>
      <c r="C71" s="189"/>
      <c r="D71" s="330"/>
      <c r="E71" s="335"/>
      <c r="F71" s="307">
        <v>74</v>
      </c>
      <c r="G71" s="302"/>
      <c r="H71" s="189"/>
      <c r="I71" s="331"/>
      <c r="J71" s="329"/>
    </row>
    <row r="72" spans="1:10" ht="15" customHeight="1" x14ac:dyDescent="0.3">
      <c r="A72" s="183">
        <v>75</v>
      </c>
      <c r="B72" s="215"/>
      <c r="C72" s="191"/>
      <c r="D72" s="330"/>
      <c r="E72" s="335"/>
      <c r="F72" s="308">
        <v>75</v>
      </c>
      <c r="G72" s="303"/>
      <c r="H72" s="191"/>
      <c r="I72" s="331"/>
      <c r="J72" s="329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21" sqref="H21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3">
        <v>1972</v>
      </c>
      <c r="D3" s="233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1" ca="1" si="1">(YEAR(TODAY())-C3)</f>
        <v>42</v>
      </c>
      <c r="G3" s="230" t="s">
        <v>324</v>
      </c>
      <c r="H3" s="312">
        <v>1.9444444444444445E-2</v>
      </c>
      <c r="I3" s="51">
        <v>20</v>
      </c>
      <c r="J3" s="311">
        <f t="shared" ref="J3:J22" si="2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5">
        <v>1972</v>
      </c>
      <c r="D4" s="233" t="s">
        <v>398</v>
      </c>
      <c r="E4" s="43" t="str">
        <f t="shared" ca="1" si="0"/>
        <v>V1</v>
      </c>
      <c r="F4" s="240">
        <f t="shared" ca="1" si="1"/>
        <v>42</v>
      </c>
      <c r="G4" s="48" t="s">
        <v>317</v>
      </c>
      <c r="H4" s="312">
        <v>2.0509259259259258E-2</v>
      </c>
      <c r="I4" s="51">
        <v>19</v>
      </c>
      <c r="J4" s="310">
        <f t="shared" si="2"/>
        <v>3.3079450418160095E-3</v>
      </c>
      <c r="K4"/>
    </row>
    <row r="5" spans="1:11" ht="12.95" customHeight="1" x14ac:dyDescent="0.25">
      <c r="A5" s="34">
        <v>3</v>
      </c>
      <c r="B5" s="223" t="s">
        <v>268</v>
      </c>
      <c r="C5" s="234">
        <v>1980</v>
      </c>
      <c r="D5" s="250" t="s">
        <v>398</v>
      </c>
      <c r="E5" s="43" t="str">
        <f t="shared" ca="1" si="0"/>
        <v>M</v>
      </c>
      <c r="F5" s="240">
        <f t="shared" ca="1" si="1"/>
        <v>34</v>
      </c>
      <c r="G5" s="225" t="s">
        <v>354</v>
      </c>
      <c r="H5" s="312">
        <v>2.1493055555555557E-2</v>
      </c>
      <c r="I5" s="51">
        <v>18</v>
      </c>
      <c r="J5" s="310">
        <f t="shared" si="2"/>
        <v>3.4666218637992834E-3</v>
      </c>
      <c r="K5"/>
    </row>
    <row r="6" spans="1:11" ht="12.95" customHeight="1" x14ac:dyDescent="0.25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2.1886574074074072E-2</v>
      </c>
      <c r="I6" s="51">
        <v>17</v>
      </c>
      <c r="J6" s="310">
        <f t="shared" si="2"/>
        <v>3.530092592592592E-3</v>
      </c>
      <c r="K6"/>
    </row>
    <row r="7" spans="1:11" ht="12.95" customHeight="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2.2476851851851855E-2</v>
      </c>
      <c r="I7" s="51">
        <v>16</v>
      </c>
      <c r="J7" s="310">
        <f t="shared" si="2"/>
        <v>3.6252986857825574E-3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2.2534722222222223E-2</v>
      </c>
      <c r="I8" s="51">
        <v>15</v>
      </c>
      <c r="J8" s="310">
        <f t="shared" si="2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5">
        <v>1988</v>
      </c>
      <c r="D9" s="233" t="s">
        <v>398</v>
      </c>
      <c r="E9" s="43" t="str">
        <f t="shared" ca="1" si="0"/>
        <v>M</v>
      </c>
      <c r="F9" s="240">
        <f t="shared" ca="1" si="1"/>
        <v>26</v>
      </c>
      <c r="G9" s="48" t="s">
        <v>323</v>
      </c>
      <c r="H9" s="312">
        <v>2.2650462962962966E-2</v>
      </c>
      <c r="I9" s="51">
        <v>14</v>
      </c>
      <c r="J9" s="310">
        <f t="shared" si="2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5">
        <v>1989</v>
      </c>
      <c r="D10" s="233" t="s">
        <v>398</v>
      </c>
      <c r="E10" s="43" t="str">
        <f t="shared" ca="1" si="0"/>
        <v>M</v>
      </c>
      <c r="F10" s="240">
        <f t="shared" ca="1" si="1"/>
        <v>25</v>
      </c>
      <c r="G10" s="45" t="s">
        <v>327</v>
      </c>
      <c r="H10" s="312">
        <v>2.2731481481481481E-2</v>
      </c>
      <c r="I10" s="51">
        <v>13</v>
      </c>
      <c r="J10" s="310">
        <f t="shared" si="2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5">
        <v>1998</v>
      </c>
      <c r="D11" s="233" t="s">
        <v>398</v>
      </c>
      <c r="E11" s="43" t="str">
        <f t="shared" ca="1" si="0"/>
        <v>M</v>
      </c>
      <c r="F11" s="240">
        <f t="shared" ca="1" si="1"/>
        <v>16</v>
      </c>
      <c r="G11" s="48" t="s">
        <v>323</v>
      </c>
      <c r="H11" s="312">
        <v>2.2812499999999999E-2</v>
      </c>
      <c r="I11" s="51">
        <v>12</v>
      </c>
      <c r="J11" s="310">
        <f t="shared" si="2"/>
        <v>3.6794354838709676E-3</v>
      </c>
      <c r="K11"/>
    </row>
    <row r="12" spans="1:11" ht="12.95" customHeight="1" x14ac:dyDescent="0.25">
      <c r="A12" s="34">
        <v>10</v>
      </c>
      <c r="B12" s="223" t="s">
        <v>498</v>
      </c>
      <c r="C12" s="235">
        <v>1956</v>
      </c>
      <c r="D12" s="333" t="s">
        <v>398</v>
      </c>
      <c r="E12" s="43" t="str">
        <f t="shared" ca="1" si="0"/>
        <v>V2</v>
      </c>
      <c r="F12" s="240">
        <f t="shared" ca="1" si="1"/>
        <v>58</v>
      </c>
      <c r="G12" s="277" t="s">
        <v>59</v>
      </c>
      <c r="H12" s="312">
        <v>2.3078703703703702E-2</v>
      </c>
      <c r="I12" s="51">
        <v>11</v>
      </c>
      <c r="J12" s="310">
        <f t="shared" si="2"/>
        <v>3.7223715651135002E-3</v>
      </c>
      <c r="K12"/>
    </row>
    <row r="13" spans="1:11" ht="12.95" customHeight="1" x14ac:dyDescent="0.25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0"/>
        <v>V1</v>
      </c>
      <c r="F13" s="240">
        <f t="shared" ca="1" si="1"/>
        <v>49</v>
      </c>
      <c r="G13" s="225" t="s">
        <v>331</v>
      </c>
      <c r="H13" s="312">
        <v>2.4293981481481482E-2</v>
      </c>
      <c r="I13" s="51">
        <v>10</v>
      </c>
      <c r="J13" s="310">
        <f t="shared" si="2"/>
        <v>3.9183841099163681E-3</v>
      </c>
      <c r="K13"/>
    </row>
    <row r="14" spans="1:11" ht="12.95" customHeight="1" x14ac:dyDescent="0.25">
      <c r="A14" s="34">
        <v>12</v>
      </c>
      <c r="B14" s="223" t="s">
        <v>127</v>
      </c>
      <c r="C14" s="234">
        <v>1967</v>
      </c>
      <c r="D14" s="250" t="s">
        <v>398</v>
      </c>
      <c r="E14" s="43" t="str">
        <f t="shared" ca="1" si="0"/>
        <v>V1</v>
      </c>
      <c r="F14" s="240">
        <f t="shared" ca="1" si="1"/>
        <v>47</v>
      </c>
      <c r="G14" s="225" t="s">
        <v>334</v>
      </c>
      <c r="H14" s="312">
        <v>2.4664351851851851E-2</v>
      </c>
      <c r="I14" s="51">
        <v>9</v>
      </c>
      <c r="J14" s="310">
        <f t="shared" si="2"/>
        <v>3.9781212664277178E-3</v>
      </c>
      <c r="K14"/>
    </row>
    <row r="15" spans="1:11" ht="12.95" customHeight="1" x14ac:dyDescent="0.25">
      <c r="A15" s="34">
        <v>13</v>
      </c>
      <c r="B15" s="223" t="s">
        <v>122</v>
      </c>
      <c r="C15" s="234">
        <v>1973</v>
      </c>
      <c r="D15" s="250" t="s">
        <v>398</v>
      </c>
      <c r="E15" s="43" t="str">
        <f t="shared" ca="1" si="0"/>
        <v>V1</v>
      </c>
      <c r="F15" s="240">
        <f t="shared" ca="1" si="1"/>
        <v>41</v>
      </c>
      <c r="G15" s="225" t="s">
        <v>317</v>
      </c>
      <c r="H15" s="312">
        <v>2.4675925925925924E-2</v>
      </c>
      <c r="I15" s="51">
        <v>8</v>
      </c>
      <c r="J15" s="310">
        <f t="shared" si="2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37">
        <v>1973</v>
      </c>
      <c r="D16" s="251" t="s">
        <v>399</v>
      </c>
      <c r="E16" s="43" t="str">
        <f t="shared" ca="1" si="0"/>
        <v>ŽV</v>
      </c>
      <c r="F16" s="240">
        <f t="shared" ca="1" si="1"/>
        <v>41</v>
      </c>
      <c r="G16" s="49" t="s">
        <v>323</v>
      </c>
      <c r="H16" s="312">
        <v>2.6354166666666668E-2</v>
      </c>
      <c r="I16" s="51">
        <v>7</v>
      </c>
      <c r="J16" s="310">
        <f t="shared" si="2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2.7141203703703706E-2</v>
      </c>
      <c r="I17" s="51">
        <v>6</v>
      </c>
      <c r="J17" s="310">
        <f t="shared" si="2"/>
        <v>4.3776135005973715E-3</v>
      </c>
      <c r="K17"/>
    </row>
    <row r="18" spans="1:11" ht="12.95" customHeight="1" x14ac:dyDescent="0.25">
      <c r="A18" s="34">
        <v>16</v>
      </c>
      <c r="B18" s="223" t="s">
        <v>58</v>
      </c>
      <c r="C18" s="234">
        <v>1949</v>
      </c>
      <c r="D18" s="250" t="s">
        <v>398</v>
      </c>
      <c r="E18" s="43" t="str">
        <f t="shared" ca="1" si="0"/>
        <v>V3</v>
      </c>
      <c r="F18" s="240">
        <f t="shared" ca="1" si="1"/>
        <v>65</v>
      </c>
      <c r="G18" s="225" t="s">
        <v>332</v>
      </c>
      <c r="H18" s="312">
        <v>2.7152777777777779E-2</v>
      </c>
      <c r="I18" s="51">
        <v>5</v>
      </c>
      <c r="J18" s="310">
        <f t="shared" si="2"/>
        <v>4.3794802867383516E-3</v>
      </c>
      <c r="K18"/>
    </row>
    <row r="19" spans="1:11" ht="12.95" customHeight="1" x14ac:dyDescent="0.25">
      <c r="A19" s="34">
        <v>17</v>
      </c>
      <c r="B19" s="223" t="s">
        <v>490</v>
      </c>
      <c r="C19" s="234">
        <v>1980</v>
      </c>
      <c r="D19" s="333" t="s">
        <v>399</v>
      </c>
      <c r="E19" s="43" t="str">
        <f t="shared" ca="1" si="0"/>
        <v>Ž</v>
      </c>
      <c r="F19" s="240">
        <f t="shared" ca="1" si="1"/>
        <v>34</v>
      </c>
      <c r="G19" s="277" t="s">
        <v>327</v>
      </c>
      <c r="H19" s="312">
        <v>2.9953703703703705E-2</v>
      </c>
      <c r="I19" s="51">
        <v>4</v>
      </c>
      <c r="J19" s="310">
        <f t="shared" si="2"/>
        <v>4.8312425328554363E-3</v>
      </c>
      <c r="K19"/>
    </row>
    <row r="20" spans="1:11" ht="12.95" customHeight="1" x14ac:dyDescent="0.25">
      <c r="A20" s="34">
        <v>18</v>
      </c>
      <c r="B20" s="223" t="s">
        <v>266</v>
      </c>
      <c r="C20" s="234">
        <v>1974</v>
      </c>
      <c r="D20" s="250" t="s">
        <v>399</v>
      </c>
      <c r="E20" s="43" t="str">
        <f t="shared" ca="1" si="0"/>
        <v>ŽV</v>
      </c>
      <c r="F20" s="240">
        <f t="shared" ca="1" si="1"/>
        <v>40</v>
      </c>
      <c r="G20" s="225" t="s">
        <v>323</v>
      </c>
      <c r="H20" s="312">
        <v>3.0636574074074076E-2</v>
      </c>
      <c r="I20" s="51">
        <v>3</v>
      </c>
      <c r="J20" s="310">
        <f t="shared" si="2"/>
        <v>4.9413829151732378E-3</v>
      </c>
      <c r="K20"/>
    </row>
    <row r="21" spans="1:11" ht="12.95" customHeight="1" x14ac:dyDescent="0.25">
      <c r="A21" s="34">
        <v>19</v>
      </c>
      <c r="B21" s="247" t="s">
        <v>144</v>
      </c>
      <c r="C21" s="248">
        <v>1969</v>
      </c>
      <c r="D21" s="248" t="s">
        <v>399</v>
      </c>
      <c r="E21" s="4" t="str">
        <f t="shared" ca="1" si="0"/>
        <v>ŽV</v>
      </c>
      <c r="F21" s="121">
        <f t="shared" ca="1" si="1"/>
        <v>45</v>
      </c>
      <c r="G21" s="249" t="s">
        <v>323</v>
      </c>
      <c r="H21" s="312">
        <v>3.2384259259259258E-2</v>
      </c>
      <c r="I21" s="51">
        <v>2</v>
      </c>
      <c r="J21" s="310">
        <f t="shared" si="2"/>
        <v>5.2232676224611705E-3</v>
      </c>
      <c r="K21"/>
    </row>
    <row r="22" spans="1:11" ht="12.95" customHeight="1" x14ac:dyDescent="0.25">
      <c r="A22" s="34">
        <v>20</v>
      </c>
      <c r="B22" s="223" t="s">
        <v>492</v>
      </c>
      <c r="C22" s="234">
        <v>1970</v>
      </c>
      <c r="D22" s="250" t="s">
        <v>399</v>
      </c>
      <c r="E22" s="43" t="s">
        <v>493</v>
      </c>
      <c r="F22" s="240">
        <v>44</v>
      </c>
      <c r="G22" s="277" t="s">
        <v>323</v>
      </c>
      <c r="H22" s="312">
        <v>3.2407407407407406E-2</v>
      </c>
      <c r="I22" s="51">
        <v>1</v>
      </c>
      <c r="J22" s="310">
        <f t="shared" si="2"/>
        <v>5.2270011947431298E-3</v>
      </c>
      <c r="K22"/>
    </row>
    <row r="23" spans="1:11" s="138" customFormat="1" ht="12.95" customHeight="1" x14ac:dyDescent="0.25">
      <c r="A23" s="246"/>
      <c r="B23" s="23"/>
      <c r="C23" s="238"/>
      <c r="D23" s="238"/>
      <c r="E23" s="4"/>
      <c r="F23" s="121"/>
      <c r="G23" s="12"/>
      <c r="H23" s="316"/>
      <c r="I23" s="317"/>
      <c r="J23" s="318"/>
    </row>
    <row r="24" spans="1:11" ht="12.95" customHeight="1" x14ac:dyDescent="0.25">
      <c r="C24" s="238"/>
      <c r="D24" s="238"/>
      <c r="E24" s="24"/>
      <c r="F24" s="238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2" t="s">
        <v>0</v>
      </c>
      <c r="D25" s="232" t="s">
        <v>397</v>
      </c>
      <c r="E25" s="38" t="s">
        <v>401</v>
      </c>
      <c r="F25" s="232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4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0">
        <f t="shared" ref="F26:F36" ca="1" si="4">(YEAR(TODAY())-C26)</f>
        <v>15</v>
      </c>
      <c r="G26" s="227" t="s">
        <v>327</v>
      </c>
      <c r="H26" s="312">
        <v>1.0324074074074074E-2</v>
      </c>
      <c r="I26" s="245">
        <v>11</v>
      </c>
      <c r="J26" s="311">
        <f t="shared" ref="J26:J36" si="5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38">
        <v>2001</v>
      </c>
      <c r="D27" s="238" t="s">
        <v>398</v>
      </c>
      <c r="E27" s="43" t="str">
        <f t="shared" ca="1" si="3"/>
        <v>Žcm</v>
      </c>
      <c r="F27" s="240">
        <f t="shared" ca="1" si="4"/>
        <v>13</v>
      </c>
      <c r="G27" s="12" t="s">
        <v>327</v>
      </c>
      <c r="H27" s="312">
        <v>1.1712962962962965E-2</v>
      </c>
      <c r="I27" s="245">
        <v>10</v>
      </c>
      <c r="J27" s="310">
        <f t="shared" si="5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1.2060185185185186E-2</v>
      </c>
      <c r="I28" s="245">
        <v>9</v>
      </c>
      <c r="J28" s="310">
        <f t="shared" si="5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38">
        <v>1999</v>
      </c>
      <c r="D29" s="238" t="s">
        <v>398</v>
      </c>
      <c r="E29" s="43" t="str">
        <f t="shared" ca="1" si="3"/>
        <v>Žci</v>
      </c>
      <c r="F29" s="240">
        <f t="shared" ca="1" si="4"/>
        <v>15</v>
      </c>
      <c r="G29" s="12" t="s">
        <v>327</v>
      </c>
      <c r="H29" s="312">
        <v>1.2581018518518519E-2</v>
      </c>
      <c r="I29" s="245">
        <v>8</v>
      </c>
      <c r="J29" s="310">
        <f t="shared" si="5"/>
        <v>4.0583930704898444E-3</v>
      </c>
      <c r="K29"/>
    </row>
    <row r="30" spans="1:11" ht="12.95" customHeight="1" x14ac:dyDescent="0.25">
      <c r="A30" s="22">
        <v>5</v>
      </c>
      <c r="B30" s="247" t="s">
        <v>403</v>
      </c>
      <c r="C30" s="248">
        <v>2001</v>
      </c>
      <c r="D30" s="248" t="s">
        <v>399</v>
      </c>
      <c r="E30" s="43" t="str">
        <f t="shared" ca="1" si="3"/>
        <v>Žkm</v>
      </c>
      <c r="F30" s="240">
        <f t="shared" ca="1" si="4"/>
        <v>13</v>
      </c>
      <c r="G30" s="249" t="s">
        <v>323</v>
      </c>
      <c r="H30" s="312">
        <v>1.2962962962962963E-2</v>
      </c>
      <c r="I30" s="245">
        <v>7</v>
      </c>
      <c r="J30" s="310">
        <f t="shared" si="5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1.4108796296296295E-2</v>
      </c>
      <c r="I31" s="245">
        <v>6</v>
      </c>
      <c r="J31" s="310">
        <f t="shared" si="5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0">
        <f t="shared" ca="1" si="4"/>
        <v>12</v>
      </c>
      <c r="G32" s="229" t="s">
        <v>349</v>
      </c>
      <c r="H32" s="312">
        <v>1.579861111111111E-2</v>
      </c>
      <c r="I32" s="245">
        <v>5</v>
      </c>
      <c r="J32" s="310">
        <f t="shared" si="5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0">
        <f t="shared" ca="1" si="4"/>
        <v>11</v>
      </c>
      <c r="G33" s="229" t="s">
        <v>349</v>
      </c>
      <c r="H33" s="312">
        <v>1.5833333333333335E-2</v>
      </c>
      <c r="I33" s="245">
        <v>4</v>
      </c>
      <c r="J33" s="310">
        <f t="shared" si="5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38">
        <v>2002</v>
      </c>
      <c r="D34" s="238" t="s">
        <v>399</v>
      </c>
      <c r="E34" s="43" t="str">
        <f t="shared" ca="1" si="3"/>
        <v>Žkm</v>
      </c>
      <c r="F34" s="240">
        <f t="shared" ca="1" si="4"/>
        <v>12</v>
      </c>
      <c r="G34" s="12" t="s">
        <v>317</v>
      </c>
      <c r="H34" s="312">
        <v>1.6180555555555556E-2</v>
      </c>
      <c r="I34" s="245">
        <v>3</v>
      </c>
      <c r="J34" s="310">
        <f t="shared" si="5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38">
        <v>2003</v>
      </c>
      <c r="D35" s="238" t="s">
        <v>398</v>
      </c>
      <c r="E35" s="43" t="str">
        <f t="shared" ca="1" si="3"/>
        <v>Žcm</v>
      </c>
      <c r="F35" s="240">
        <f t="shared" ca="1" si="4"/>
        <v>11</v>
      </c>
      <c r="G35" s="12" t="s">
        <v>343</v>
      </c>
      <c r="H35" s="312">
        <v>1.6782407407407409E-2</v>
      </c>
      <c r="I35" s="245">
        <v>2</v>
      </c>
      <c r="J35" s="310">
        <f t="shared" si="5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38">
        <v>2002</v>
      </c>
      <c r="D36" s="238" t="s">
        <v>399</v>
      </c>
      <c r="E36" s="43" t="str">
        <f t="shared" ca="1" si="3"/>
        <v>Žkm</v>
      </c>
      <c r="F36" s="240">
        <f t="shared" ca="1" si="4"/>
        <v>12</v>
      </c>
      <c r="G36" s="12" t="s">
        <v>349</v>
      </c>
      <c r="H36" s="312">
        <v>2.5046296296296299E-2</v>
      </c>
      <c r="I36" s="245">
        <v>1</v>
      </c>
      <c r="J36" s="310">
        <f t="shared" si="5"/>
        <v>8.079450418160097E-3</v>
      </c>
      <c r="K36"/>
    </row>
    <row r="37" spans="1:11" ht="12.95" customHeight="1" x14ac:dyDescent="0.25">
      <c r="C37" s="238"/>
      <c r="D37" s="238"/>
      <c r="E37" s="4"/>
      <c r="F37" s="121"/>
      <c r="G37" s="12"/>
      <c r="H37" s="332"/>
      <c r="I37" s="317"/>
      <c r="J37" s="318"/>
      <c r="K37"/>
    </row>
    <row r="38" spans="1:11" ht="12.95" customHeight="1" x14ac:dyDescent="0.25">
      <c r="C38" s="238"/>
      <c r="D38" s="238"/>
      <c r="E38" s="24"/>
      <c r="F38" s="238"/>
      <c r="G38" s="12"/>
      <c r="H38" s="25"/>
      <c r="J38" s="26"/>
      <c r="K38"/>
    </row>
    <row r="39" spans="1:11" ht="12.95" customHeight="1" x14ac:dyDescent="0.25">
      <c r="C39" s="238"/>
      <c r="D39" s="238"/>
      <c r="E39" s="24"/>
      <c r="F39" s="238"/>
      <c r="G39" s="12"/>
      <c r="H39" s="25"/>
      <c r="J39" s="26"/>
      <c r="K39"/>
    </row>
    <row r="40" spans="1:11" ht="12.95" customHeight="1" x14ac:dyDescent="0.25">
      <c r="B40" s="313" t="s">
        <v>463</v>
      </c>
      <c r="C40" s="314"/>
      <c r="D40" s="238"/>
      <c r="E40" s="24"/>
      <c r="F40" s="238"/>
      <c r="G40" s="12"/>
      <c r="H40" s="25"/>
      <c r="J40" s="26"/>
      <c r="K40"/>
    </row>
    <row r="41" spans="1:11" ht="12.95" customHeight="1" x14ac:dyDescent="0.25">
      <c r="B41" s="315" t="s">
        <v>441</v>
      </c>
      <c r="C41" s="314" t="s">
        <v>481</v>
      </c>
      <c r="D41" s="238"/>
      <c r="E41" s="24"/>
      <c r="F41" s="238"/>
      <c r="G41" s="12"/>
      <c r="H41" s="25"/>
      <c r="J41" s="26"/>
      <c r="K41"/>
    </row>
    <row r="42" spans="1:11" ht="12.95" customHeight="1" x14ac:dyDescent="0.25">
      <c r="B42" s="315" t="s">
        <v>464</v>
      </c>
      <c r="C42" s="314" t="s">
        <v>467</v>
      </c>
      <c r="D42" s="238"/>
      <c r="E42" s="24"/>
      <c r="F42" s="238"/>
      <c r="G42" s="12"/>
      <c r="H42" s="25"/>
      <c r="J42" s="26"/>
      <c r="K42"/>
    </row>
    <row r="43" spans="1:11" ht="12.95" customHeight="1" x14ac:dyDescent="0.25">
      <c r="B43" s="315" t="s">
        <v>0</v>
      </c>
      <c r="C43" s="314" t="s">
        <v>468</v>
      </c>
      <c r="D43" s="238"/>
      <c r="E43" s="24"/>
      <c r="F43" s="238"/>
      <c r="G43" s="12"/>
      <c r="H43" s="25"/>
      <c r="J43" s="26"/>
      <c r="K43"/>
    </row>
    <row r="44" spans="1:11" ht="12.95" customHeight="1" x14ac:dyDescent="0.25">
      <c r="B44" s="315" t="s">
        <v>397</v>
      </c>
      <c r="C44" s="314" t="s">
        <v>482</v>
      </c>
      <c r="D44" s="238"/>
      <c r="E44" s="24"/>
      <c r="F44" s="238"/>
      <c r="G44" s="12"/>
      <c r="H44" s="25"/>
      <c r="J44" s="26"/>
      <c r="K44"/>
    </row>
    <row r="45" spans="1:11" ht="12.95" customHeight="1" x14ac:dyDescent="0.25">
      <c r="B45" s="315" t="s">
        <v>400</v>
      </c>
      <c r="C45" s="314" t="s">
        <v>483</v>
      </c>
      <c r="D45" s="238"/>
      <c r="E45" s="24"/>
      <c r="F45" s="238"/>
      <c r="G45" s="12"/>
      <c r="H45" s="25"/>
      <c r="J45" s="26"/>
      <c r="K45"/>
    </row>
    <row r="46" spans="1:11" ht="12.95" customHeight="1" x14ac:dyDescent="0.25">
      <c r="B46" s="315" t="s">
        <v>469</v>
      </c>
      <c r="C46" s="314" t="s">
        <v>470</v>
      </c>
      <c r="D46" s="238"/>
      <c r="E46" s="24"/>
      <c r="F46" s="238"/>
      <c r="G46" s="12"/>
      <c r="H46" s="25"/>
      <c r="J46" s="26"/>
      <c r="K46"/>
    </row>
    <row r="47" spans="1:11" ht="12.95" customHeight="1" x14ac:dyDescent="0.25">
      <c r="B47" s="315" t="s">
        <v>484</v>
      </c>
      <c r="C47" s="314" t="s">
        <v>485</v>
      </c>
      <c r="D47" s="238"/>
      <c r="E47" s="24"/>
      <c r="F47" s="238"/>
      <c r="G47" s="12"/>
      <c r="H47" s="25"/>
      <c r="J47" s="26"/>
      <c r="K47"/>
    </row>
    <row r="48" spans="1:11" ht="12.95" customHeight="1" x14ac:dyDescent="0.25">
      <c r="B48" s="315" t="s">
        <v>401</v>
      </c>
      <c r="C48" s="314" t="s">
        <v>465</v>
      </c>
      <c r="D48" s="238"/>
      <c r="E48" s="24"/>
      <c r="F48" s="238"/>
      <c r="G48" s="12"/>
      <c r="H48" s="25"/>
      <c r="J48" s="26"/>
      <c r="K48"/>
    </row>
    <row r="49" spans="2:11" ht="12.95" customHeight="1" x14ac:dyDescent="0.25">
      <c r="B49" s="315" t="s">
        <v>30</v>
      </c>
      <c r="C49" s="314" t="s">
        <v>466</v>
      </c>
      <c r="D49" s="238"/>
      <c r="E49" s="24"/>
      <c r="F49" s="238"/>
      <c r="G49" s="12"/>
      <c r="H49" s="25"/>
      <c r="J49" s="26"/>
      <c r="K49"/>
    </row>
    <row r="50" spans="2:11" ht="12.95" customHeight="1" x14ac:dyDescent="0.25">
      <c r="B50" s="315" t="s">
        <v>402</v>
      </c>
      <c r="C50" s="314" t="s">
        <v>486</v>
      </c>
      <c r="D50" s="238"/>
      <c r="E50" s="24"/>
      <c r="F50" s="238"/>
      <c r="G50" s="12"/>
      <c r="H50" s="25"/>
      <c r="J50" s="26"/>
      <c r="K50"/>
    </row>
    <row r="51" spans="2:11" ht="12.95" customHeight="1" x14ac:dyDescent="0.25">
      <c r="B51" s="315" t="s">
        <v>31</v>
      </c>
      <c r="C51" s="314" t="s">
        <v>487</v>
      </c>
      <c r="D51" s="238"/>
      <c r="E51" s="24"/>
      <c r="F51" s="238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1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18" ca="1" si="1">(YEAR(TODAY())-C3)</f>
        <v>42</v>
      </c>
      <c r="G3" s="230" t="s">
        <v>317</v>
      </c>
      <c r="H3" s="312">
        <v>2.0335648148148148E-2</v>
      </c>
      <c r="I3" s="51">
        <v>16</v>
      </c>
      <c r="J3" s="311">
        <f t="shared" ref="J3:J18" si="2">H3/6.2</f>
        <v>3.2799432497013139E-3</v>
      </c>
      <c r="K3"/>
    </row>
    <row r="4" spans="1:11" ht="12.95" customHeight="1" x14ac:dyDescent="0.25">
      <c r="A4" s="34">
        <v>2</v>
      </c>
      <c r="B4" s="33" t="s">
        <v>89</v>
      </c>
      <c r="C4" s="235">
        <v>1970</v>
      </c>
      <c r="D4" s="233" t="s">
        <v>398</v>
      </c>
      <c r="E4" s="43" t="str">
        <f t="shared" ca="1" si="0"/>
        <v>V1</v>
      </c>
      <c r="F4" s="240">
        <f t="shared" ca="1" si="1"/>
        <v>44</v>
      </c>
      <c r="G4" s="48" t="s">
        <v>332</v>
      </c>
      <c r="H4" s="312">
        <v>2.101851851851852E-2</v>
      </c>
      <c r="I4" s="51">
        <v>15</v>
      </c>
      <c r="J4" s="310">
        <f t="shared" si="2"/>
        <v>3.3900836320191162E-3</v>
      </c>
      <c r="K4"/>
    </row>
    <row r="5" spans="1:11" ht="12.95" customHeight="1" x14ac:dyDescent="0.25">
      <c r="A5" s="34">
        <v>3</v>
      </c>
      <c r="B5" s="33" t="s">
        <v>87</v>
      </c>
      <c r="C5" s="236">
        <v>1976</v>
      </c>
      <c r="D5" s="240" t="s">
        <v>398</v>
      </c>
      <c r="E5" s="43" t="str">
        <f t="shared" ca="1" si="0"/>
        <v>M</v>
      </c>
      <c r="F5" s="240">
        <f t="shared" ca="1" si="1"/>
        <v>38</v>
      </c>
      <c r="G5" s="48" t="s">
        <v>331</v>
      </c>
      <c r="H5" s="312">
        <v>2.1215277777777777E-2</v>
      </c>
      <c r="I5" s="51">
        <v>14</v>
      </c>
      <c r="J5" s="310">
        <f t="shared" si="2"/>
        <v>3.4218189964157703E-3</v>
      </c>
      <c r="K5"/>
    </row>
    <row r="6" spans="1:11" ht="12.95" customHeight="1" x14ac:dyDescent="0.25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2.1307870370370369E-2</v>
      </c>
      <c r="I6" s="51">
        <v>13</v>
      </c>
      <c r="J6" s="310">
        <f t="shared" si="2"/>
        <v>3.4367532855436077E-3</v>
      </c>
      <c r="K6"/>
    </row>
    <row r="7" spans="1:11" ht="12.95" customHeight="1" x14ac:dyDescent="0.25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0"/>
        <v>M</v>
      </c>
      <c r="F7" s="240">
        <f t="shared" ca="1" si="1"/>
        <v>36</v>
      </c>
      <c r="G7" s="45" t="s">
        <v>317</v>
      </c>
      <c r="H7" s="312">
        <v>2.1458333333333333E-2</v>
      </c>
      <c r="I7" s="51">
        <v>12</v>
      </c>
      <c r="J7" s="310">
        <f t="shared" si="2"/>
        <v>3.461021505376344E-3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2.1886574074074072E-2</v>
      </c>
      <c r="I8" s="51">
        <v>11</v>
      </c>
      <c r="J8" s="310">
        <f t="shared" si="2"/>
        <v>3.530092592592592E-3</v>
      </c>
      <c r="K8"/>
    </row>
    <row r="9" spans="1:11" ht="12.95" customHeight="1" x14ac:dyDescent="0.25">
      <c r="A9" s="34">
        <v>7</v>
      </c>
      <c r="B9" s="223" t="s">
        <v>302</v>
      </c>
      <c r="C9" s="234">
        <v>1977</v>
      </c>
      <c r="D9" s="250" t="s">
        <v>398</v>
      </c>
      <c r="E9" s="43" t="str">
        <f t="shared" ca="1" si="0"/>
        <v>M</v>
      </c>
      <c r="F9" s="240">
        <f t="shared" ca="1" si="1"/>
        <v>37</v>
      </c>
      <c r="G9" s="225" t="s">
        <v>317</v>
      </c>
      <c r="H9" s="312">
        <v>2.2291666666666668E-2</v>
      </c>
      <c r="I9" s="51">
        <v>10</v>
      </c>
      <c r="J9" s="310">
        <f t="shared" si="2"/>
        <v>3.5954301075268816E-3</v>
      </c>
      <c r="K9"/>
    </row>
    <row r="10" spans="1:11" ht="12.95" customHeight="1" x14ac:dyDescent="0.25">
      <c r="A10" s="34">
        <v>8</v>
      </c>
      <c r="B10" s="32" t="s">
        <v>106</v>
      </c>
      <c r="C10" s="235">
        <v>1988</v>
      </c>
      <c r="D10" s="233" t="s">
        <v>398</v>
      </c>
      <c r="E10" s="43" t="str">
        <f t="shared" ca="1" si="0"/>
        <v>M</v>
      </c>
      <c r="F10" s="240">
        <f t="shared" ca="1" si="1"/>
        <v>26</v>
      </c>
      <c r="G10" s="48" t="s">
        <v>323</v>
      </c>
      <c r="H10" s="312">
        <v>2.3043981481481481E-2</v>
      </c>
      <c r="I10" s="51">
        <v>9</v>
      </c>
      <c r="J10" s="310">
        <f t="shared" si="2"/>
        <v>3.7167712066905616E-3</v>
      </c>
      <c r="K10"/>
    </row>
    <row r="11" spans="1:11" ht="12.95" customHeight="1" x14ac:dyDescent="0.25">
      <c r="A11" s="34">
        <v>9</v>
      </c>
      <c r="B11" s="223" t="s">
        <v>126</v>
      </c>
      <c r="C11" s="234">
        <v>1965</v>
      </c>
      <c r="D11" s="250" t="s">
        <v>398</v>
      </c>
      <c r="E11" s="43" t="str">
        <f t="shared" ca="1" si="0"/>
        <v>V1</v>
      </c>
      <c r="F11" s="240">
        <f t="shared" ca="1" si="1"/>
        <v>49</v>
      </c>
      <c r="G11" s="225" t="s">
        <v>331</v>
      </c>
      <c r="H11" s="312">
        <v>2.326388888888889E-2</v>
      </c>
      <c r="I11" s="51">
        <v>8</v>
      </c>
      <c r="J11" s="310">
        <f t="shared" si="2"/>
        <v>3.7522401433691755E-3</v>
      </c>
      <c r="K11"/>
    </row>
    <row r="12" spans="1:11" ht="12.95" customHeight="1" x14ac:dyDescent="0.25">
      <c r="A12" s="34">
        <v>10</v>
      </c>
      <c r="B12" s="223" t="s">
        <v>308</v>
      </c>
      <c r="C12" s="234">
        <v>1981</v>
      </c>
      <c r="D12" s="250" t="s">
        <v>398</v>
      </c>
      <c r="E12" s="43" t="str">
        <f t="shared" ca="1" si="0"/>
        <v>M</v>
      </c>
      <c r="F12" s="240">
        <f t="shared" ca="1" si="1"/>
        <v>33</v>
      </c>
      <c r="G12" s="225" t="s">
        <v>363</v>
      </c>
      <c r="H12" s="312">
        <v>2.3877314814814813E-2</v>
      </c>
      <c r="I12" s="51">
        <v>7</v>
      </c>
      <c r="J12" s="310">
        <f t="shared" si="2"/>
        <v>3.8511798088410988E-3</v>
      </c>
      <c r="K12"/>
    </row>
    <row r="13" spans="1:11" ht="12.95" customHeight="1" x14ac:dyDescent="0.25">
      <c r="A13" s="34">
        <v>11</v>
      </c>
      <c r="B13" s="223" t="s">
        <v>127</v>
      </c>
      <c r="C13" s="234">
        <v>1967</v>
      </c>
      <c r="D13" s="250" t="s">
        <v>398</v>
      </c>
      <c r="E13" s="43" t="str">
        <f t="shared" ca="1" si="0"/>
        <v>V1</v>
      </c>
      <c r="F13" s="240">
        <f t="shared" ca="1" si="1"/>
        <v>47</v>
      </c>
      <c r="G13" s="225" t="s">
        <v>334</v>
      </c>
      <c r="H13" s="312">
        <v>2.4201388888888887E-2</v>
      </c>
      <c r="I13" s="51">
        <v>6</v>
      </c>
      <c r="J13" s="310">
        <f t="shared" si="2"/>
        <v>3.9034498207885298E-3</v>
      </c>
      <c r="K13"/>
    </row>
    <row r="14" spans="1:11" ht="12.95" customHeight="1" x14ac:dyDescent="0.25">
      <c r="A14" s="34">
        <v>12</v>
      </c>
      <c r="B14" s="223" t="s">
        <v>122</v>
      </c>
      <c r="C14" s="234">
        <v>1973</v>
      </c>
      <c r="D14" s="250" t="s">
        <v>398</v>
      </c>
      <c r="E14" s="43" t="str">
        <f t="shared" ca="1" si="0"/>
        <v>V1</v>
      </c>
      <c r="F14" s="240">
        <f t="shared" ca="1" si="1"/>
        <v>41</v>
      </c>
      <c r="G14" s="225" t="s">
        <v>317</v>
      </c>
      <c r="H14" s="312">
        <v>2.5231481481481483E-2</v>
      </c>
      <c r="I14" s="51">
        <v>5</v>
      </c>
      <c r="J14" s="310">
        <f t="shared" si="2"/>
        <v>4.0695937873357233E-3</v>
      </c>
      <c r="K14"/>
    </row>
    <row r="15" spans="1:11" ht="12.95" customHeight="1" x14ac:dyDescent="0.25">
      <c r="A15" s="34">
        <v>13</v>
      </c>
      <c r="B15" s="31" t="s">
        <v>86</v>
      </c>
      <c r="C15" s="237">
        <v>1973</v>
      </c>
      <c r="D15" s="251" t="s">
        <v>399</v>
      </c>
      <c r="E15" s="43" t="str">
        <f t="shared" ca="1" si="0"/>
        <v>ŽV</v>
      </c>
      <c r="F15" s="240">
        <f t="shared" ca="1" si="1"/>
        <v>41</v>
      </c>
      <c r="G15" s="49" t="s">
        <v>323</v>
      </c>
      <c r="H15" s="312">
        <v>2.5833333333333333E-2</v>
      </c>
      <c r="I15" s="51">
        <v>4</v>
      </c>
      <c r="J15" s="310">
        <f t="shared" si="2"/>
        <v>4.1666666666666666E-3</v>
      </c>
      <c r="K15"/>
    </row>
    <row r="16" spans="1:11" ht="12.95" customHeight="1" x14ac:dyDescent="0.25">
      <c r="A16" s="34">
        <v>14</v>
      </c>
      <c r="B16" s="223" t="s">
        <v>58</v>
      </c>
      <c r="C16" s="234">
        <v>1949</v>
      </c>
      <c r="D16" s="250" t="s">
        <v>398</v>
      </c>
      <c r="E16" s="43" t="str">
        <f t="shared" ca="1" si="0"/>
        <v>V3</v>
      </c>
      <c r="F16" s="240">
        <f t="shared" ca="1" si="1"/>
        <v>65</v>
      </c>
      <c r="G16" s="225" t="s">
        <v>332</v>
      </c>
      <c r="H16" s="312">
        <v>2.6550925925925926E-2</v>
      </c>
      <c r="I16" s="51">
        <v>3</v>
      </c>
      <c r="J16" s="310">
        <f t="shared" si="2"/>
        <v>4.2824074074074075E-3</v>
      </c>
      <c r="K16"/>
    </row>
    <row r="17" spans="1:11" ht="12.95" customHeight="1" x14ac:dyDescent="0.25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2.6967592592592595E-2</v>
      </c>
      <c r="I17" s="51">
        <v>2</v>
      </c>
      <c r="J17" s="310">
        <f t="shared" si="2"/>
        <v>4.3496117084826768E-3</v>
      </c>
      <c r="K17"/>
    </row>
    <row r="18" spans="1:11" ht="12.95" customHeight="1" x14ac:dyDescent="0.25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2.9178240740740741E-2</v>
      </c>
      <c r="I18" s="51">
        <v>1</v>
      </c>
      <c r="J18" s="310">
        <f t="shared" si="2"/>
        <v>4.7061678614097966E-3</v>
      </c>
      <c r="K18"/>
    </row>
    <row r="19" spans="1:11" s="138" customFormat="1" ht="12.95" customHeight="1" x14ac:dyDescent="0.25">
      <c r="A19" s="246"/>
      <c r="B19" s="23"/>
      <c r="C19" s="238"/>
      <c r="D19" s="238"/>
      <c r="E19" s="4"/>
      <c r="F19" s="121"/>
      <c r="G19" s="12"/>
      <c r="H19" s="316"/>
      <c r="I19" s="317"/>
      <c r="J19" s="318"/>
    </row>
    <row r="20" spans="1:11" ht="12.95" customHeight="1" x14ac:dyDescent="0.25">
      <c r="C20" s="238"/>
      <c r="D20" s="238"/>
      <c r="E20" s="24"/>
      <c r="F20" s="238"/>
      <c r="G20" s="12"/>
      <c r="H20" s="25"/>
      <c r="J20" s="26"/>
      <c r="K20"/>
    </row>
    <row r="21" spans="1:11" ht="12.95" customHeight="1" x14ac:dyDescent="0.25">
      <c r="A21" s="36" t="s">
        <v>441</v>
      </c>
      <c r="B21" s="39" t="s">
        <v>464</v>
      </c>
      <c r="C21" s="232" t="s">
        <v>0</v>
      </c>
      <c r="D21" s="232" t="s">
        <v>397</v>
      </c>
      <c r="E21" s="38" t="s">
        <v>401</v>
      </c>
      <c r="F21" s="232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 x14ac:dyDescent="0.25">
      <c r="A22" s="22">
        <v>1</v>
      </c>
      <c r="B22" s="224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0">
        <f t="shared" ref="F22:F30" ca="1" si="4">(YEAR(TODAY())-C22)</f>
        <v>15</v>
      </c>
      <c r="G22" s="227" t="s">
        <v>327</v>
      </c>
      <c r="H22" s="312">
        <v>1.0486111111111111E-2</v>
      </c>
      <c r="I22" s="245">
        <v>9</v>
      </c>
      <c r="J22" s="311">
        <f t="shared" ref="J22:J30" si="5">H22/3.1</f>
        <v>3.382616487455197E-3</v>
      </c>
      <c r="K22"/>
    </row>
    <row r="23" spans="1:11" ht="12.95" customHeight="1" x14ac:dyDescent="0.25">
      <c r="A23" s="22">
        <v>2</v>
      </c>
      <c r="B23" s="23" t="s">
        <v>407</v>
      </c>
      <c r="C23" s="238">
        <v>2001</v>
      </c>
      <c r="D23" s="238" t="s">
        <v>398</v>
      </c>
      <c r="E23" s="43" t="str">
        <f t="shared" ca="1" si="3"/>
        <v>Žcm</v>
      </c>
      <c r="F23" s="240">
        <f t="shared" ca="1" si="4"/>
        <v>13</v>
      </c>
      <c r="G23" s="12" t="s">
        <v>327</v>
      </c>
      <c r="H23" s="312">
        <v>1.1331018518518518E-2</v>
      </c>
      <c r="I23" s="245">
        <v>8</v>
      </c>
      <c r="J23" s="310">
        <f t="shared" si="5"/>
        <v>3.6551672640382313E-3</v>
      </c>
      <c r="K23"/>
    </row>
    <row r="24" spans="1:11" ht="12.95" customHeight="1" x14ac:dyDescent="0.25">
      <c r="A24" s="22">
        <v>3</v>
      </c>
      <c r="B24" s="23" t="s">
        <v>415</v>
      </c>
      <c r="C24" s="238">
        <v>2002</v>
      </c>
      <c r="D24" s="238" t="s">
        <v>398</v>
      </c>
      <c r="E24" s="43" t="str">
        <f t="shared" ca="1" si="3"/>
        <v>Žcm</v>
      </c>
      <c r="F24" s="240">
        <f t="shared" ca="1" si="4"/>
        <v>12</v>
      </c>
      <c r="G24" s="12" t="s">
        <v>327</v>
      </c>
      <c r="H24" s="312">
        <v>1.2210648148148146E-2</v>
      </c>
      <c r="I24" s="245">
        <v>7</v>
      </c>
      <c r="J24" s="310">
        <f t="shared" si="5"/>
        <v>3.9389187574671433E-3</v>
      </c>
      <c r="K24"/>
    </row>
    <row r="25" spans="1:11" ht="12.95" customHeight="1" x14ac:dyDescent="0.25">
      <c r="A25" s="22">
        <v>4</v>
      </c>
      <c r="B25" s="247" t="s">
        <v>403</v>
      </c>
      <c r="C25" s="248">
        <v>2001</v>
      </c>
      <c r="D25" s="248" t="s">
        <v>399</v>
      </c>
      <c r="E25" s="43" t="str">
        <f t="shared" ca="1" si="3"/>
        <v>Žkm</v>
      </c>
      <c r="F25" s="240">
        <f t="shared" ca="1" si="4"/>
        <v>13</v>
      </c>
      <c r="G25" s="249" t="s">
        <v>323</v>
      </c>
      <c r="H25" s="312">
        <v>1.2488425925925925E-2</v>
      </c>
      <c r="I25" s="245">
        <v>6</v>
      </c>
      <c r="J25" s="310">
        <f t="shared" si="5"/>
        <v>4.0285244922341696E-3</v>
      </c>
      <c r="K25"/>
    </row>
    <row r="26" spans="1:11" ht="12.95" customHeight="1" x14ac:dyDescent="0.25">
      <c r="A26" s="22">
        <v>5</v>
      </c>
      <c r="B26" s="23" t="s">
        <v>405</v>
      </c>
      <c r="C26" s="238">
        <v>2002</v>
      </c>
      <c r="D26" s="238" t="s">
        <v>406</v>
      </c>
      <c r="E26" s="43" t="str">
        <f t="shared" ca="1" si="3"/>
        <v>Žkm</v>
      </c>
      <c r="F26" s="240">
        <f t="shared" ca="1" si="4"/>
        <v>12</v>
      </c>
      <c r="G26" s="12" t="s">
        <v>323</v>
      </c>
      <c r="H26" s="312">
        <v>1.3634259259259257E-2</v>
      </c>
      <c r="I26" s="245">
        <v>5</v>
      </c>
      <c r="J26" s="310">
        <f t="shared" si="5"/>
        <v>4.3981481481481476E-3</v>
      </c>
      <c r="K26"/>
    </row>
    <row r="27" spans="1:11" ht="12.95" customHeight="1" x14ac:dyDescent="0.25">
      <c r="A27" s="22">
        <v>6</v>
      </c>
      <c r="B27" s="23" t="s">
        <v>76</v>
      </c>
      <c r="C27" s="238">
        <v>2003</v>
      </c>
      <c r="D27" s="238" t="s">
        <v>398</v>
      </c>
      <c r="E27" s="43" t="str">
        <f t="shared" ca="1" si="3"/>
        <v>Žcm</v>
      </c>
      <c r="F27" s="240">
        <f t="shared" ca="1" si="4"/>
        <v>11</v>
      </c>
      <c r="G27" s="12" t="s">
        <v>343</v>
      </c>
      <c r="H27" s="312">
        <v>1.4918981481481483E-2</v>
      </c>
      <c r="I27" s="245">
        <v>4</v>
      </c>
      <c r="J27" s="310">
        <f t="shared" si="5"/>
        <v>4.8125746714456396E-3</v>
      </c>
      <c r="K27"/>
    </row>
    <row r="28" spans="1:11" ht="12.95" customHeight="1" x14ac:dyDescent="0.25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0">
        <f t="shared" ca="1" si="4"/>
        <v>12</v>
      </c>
      <c r="G28" s="229" t="s">
        <v>349</v>
      </c>
      <c r="H28" s="312">
        <v>1.6018518518518519E-2</v>
      </c>
      <c r="I28" s="245">
        <v>3</v>
      </c>
      <c r="J28" s="310">
        <f t="shared" si="5"/>
        <v>5.1672640382317801E-3</v>
      </c>
      <c r="K28"/>
    </row>
    <row r="29" spans="1:11" ht="12.95" customHeight="1" x14ac:dyDescent="0.25">
      <c r="A29" s="22">
        <v>8</v>
      </c>
      <c r="B29" s="23" t="s">
        <v>416</v>
      </c>
      <c r="C29" s="238">
        <v>2002</v>
      </c>
      <c r="D29" s="238" t="s">
        <v>399</v>
      </c>
      <c r="E29" s="43" t="str">
        <f t="shared" ca="1" si="3"/>
        <v>Žkm</v>
      </c>
      <c r="F29" s="240">
        <f t="shared" ca="1" si="4"/>
        <v>12</v>
      </c>
      <c r="G29" s="12" t="s">
        <v>317</v>
      </c>
      <c r="H29" s="312">
        <v>1.6064814814814813E-2</v>
      </c>
      <c r="I29" s="245">
        <v>2</v>
      </c>
      <c r="J29" s="310">
        <f t="shared" si="5"/>
        <v>5.1821983273596167E-3</v>
      </c>
      <c r="K29"/>
    </row>
    <row r="30" spans="1:11" ht="12.95" customHeight="1" x14ac:dyDescent="0.25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0">
        <f t="shared" ca="1" si="4"/>
        <v>11</v>
      </c>
      <c r="G30" s="229" t="s">
        <v>349</v>
      </c>
      <c r="H30" s="312">
        <v>1.6076388888888887E-2</v>
      </c>
      <c r="I30" s="245">
        <v>1</v>
      </c>
      <c r="J30" s="310">
        <f t="shared" si="5"/>
        <v>5.185931899641576E-3</v>
      </c>
      <c r="K30"/>
    </row>
    <row r="31" spans="1:11" ht="12.95" customHeight="1" x14ac:dyDescent="0.25">
      <c r="C31" s="238"/>
      <c r="D31" s="238"/>
      <c r="E31" s="4"/>
      <c r="F31" s="121"/>
      <c r="G31" s="12"/>
      <c r="H31" s="332"/>
      <c r="I31" s="317"/>
      <c r="J31" s="318"/>
      <c r="K31"/>
    </row>
    <row r="32" spans="1:11" ht="12.95" customHeight="1" x14ac:dyDescent="0.25">
      <c r="C32" s="238"/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C33" s="238"/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3" t="s">
        <v>463</v>
      </c>
      <c r="C34" s="314"/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441</v>
      </c>
      <c r="C35" s="314" t="s">
        <v>481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464</v>
      </c>
      <c r="C36" s="314" t="s">
        <v>467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0</v>
      </c>
      <c r="C37" s="314" t="s">
        <v>468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397</v>
      </c>
      <c r="C38" s="314" t="s">
        <v>482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400</v>
      </c>
      <c r="C39" s="314" t="s">
        <v>483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469</v>
      </c>
      <c r="C40" s="314" t="s">
        <v>470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484</v>
      </c>
      <c r="C41" s="314" t="s">
        <v>485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401</v>
      </c>
      <c r="C42" s="314" t="s">
        <v>465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30</v>
      </c>
      <c r="C43" s="314" t="s">
        <v>466</v>
      </c>
      <c r="D43" s="238"/>
      <c r="E43" s="24"/>
      <c r="F43" s="238"/>
      <c r="G43" s="12"/>
      <c r="H43" s="25"/>
      <c r="J43" s="26"/>
      <c r="K43"/>
    </row>
    <row r="44" spans="2:11" ht="12.95" customHeight="1" x14ac:dyDescent="0.25">
      <c r="B44" s="315" t="s">
        <v>402</v>
      </c>
      <c r="C44" s="314" t="s">
        <v>486</v>
      </c>
      <c r="D44" s="238"/>
      <c r="E44" s="24"/>
      <c r="F44" s="238"/>
      <c r="G44" s="12"/>
      <c r="H44" s="25"/>
      <c r="J44" s="26"/>
      <c r="K44"/>
    </row>
    <row r="45" spans="2:11" ht="12.95" customHeight="1" x14ac:dyDescent="0.25">
      <c r="B45" s="315" t="s">
        <v>31</v>
      </c>
      <c r="C45" s="314" t="s">
        <v>487</v>
      </c>
      <c r="D45" s="238"/>
      <c r="E45" s="24"/>
      <c r="F45" s="238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sqref="A1:XFD46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2.0729166666666667E-2</v>
      </c>
      <c r="I3" s="51">
        <v>13</v>
      </c>
      <c r="J3" s="311">
        <f t="shared" ref="J3:J15" si="0">H3/6.2</f>
        <v>3.3434139784946234E-3</v>
      </c>
      <c r="K3"/>
    </row>
    <row r="4" spans="1:11" ht="12.95" customHeight="1" x14ac:dyDescent="0.25">
      <c r="A4" s="34">
        <v>2</v>
      </c>
      <c r="B4" s="223" t="s">
        <v>95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2.1064814814814814E-2</v>
      </c>
      <c r="I4" s="51">
        <v>12</v>
      </c>
      <c r="J4" s="310">
        <f t="shared" si="0"/>
        <v>3.3975507765830345E-3</v>
      </c>
      <c r="K4"/>
    </row>
    <row r="5" spans="1:11" ht="12.95" customHeight="1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2.1504629629629627E-2</v>
      </c>
      <c r="I5" s="51">
        <v>11</v>
      </c>
      <c r="J5" s="310">
        <f t="shared" si="0"/>
        <v>3.4684886499402622E-3</v>
      </c>
      <c r="K5"/>
    </row>
    <row r="6" spans="1:11" ht="12.95" customHeight="1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>
        <v>2.210648148148148E-2</v>
      </c>
      <c r="I6" s="51">
        <v>10</v>
      </c>
      <c r="J6" s="310">
        <f t="shared" si="0"/>
        <v>3.5655615292712064E-3</v>
      </c>
      <c r="K6"/>
    </row>
    <row r="7" spans="1:11" ht="12.95" customHeight="1" x14ac:dyDescent="0.25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2.2233796296296297E-2</v>
      </c>
      <c r="I7" s="51">
        <v>9</v>
      </c>
      <c r="J7" s="310">
        <f t="shared" si="0"/>
        <v>3.5860961768219833E-3</v>
      </c>
      <c r="K7"/>
    </row>
    <row r="8" spans="1:11" ht="12.95" customHeight="1" x14ac:dyDescent="0.25">
      <c r="A8" s="34">
        <v>6</v>
      </c>
      <c r="B8" s="223" t="s">
        <v>126</v>
      </c>
      <c r="C8" s="234">
        <v>1965</v>
      </c>
      <c r="D8" s="250" t="s">
        <v>398</v>
      </c>
      <c r="E8" s="43" t="s">
        <v>500</v>
      </c>
      <c r="F8" s="240">
        <v>49</v>
      </c>
      <c r="G8" s="225" t="s">
        <v>331</v>
      </c>
      <c r="H8" s="312">
        <v>2.255787037037037E-2</v>
      </c>
      <c r="I8" s="51">
        <v>8</v>
      </c>
      <c r="J8" s="310">
        <f t="shared" si="0"/>
        <v>3.6383661887694147E-3</v>
      </c>
      <c r="K8"/>
    </row>
    <row r="9" spans="1:11" ht="12.95" customHeight="1" x14ac:dyDescent="0.25">
      <c r="A9" s="34">
        <v>7</v>
      </c>
      <c r="B9" s="223" t="s">
        <v>127</v>
      </c>
      <c r="C9" s="234">
        <v>1967</v>
      </c>
      <c r="D9" s="250" t="s">
        <v>398</v>
      </c>
      <c r="E9" s="43" t="s">
        <v>500</v>
      </c>
      <c r="F9" s="240">
        <v>47</v>
      </c>
      <c r="G9" s="225" t="s">
        <v>334</v>
      </c>
      <c r="H9" s="312">
        <v>2.4340277777777777E-2</v>
      </c>
      <c r="I9" s="51">
        <v>7</v>
      </c>
      <c r="J9" s="310">
        <f t="shared" si="0"/>
        <v>3.9258512544802868E-3</v>
      </c>
      <c r="K9"/>
    </row>
    <row r="10" spans="1:11" ht="12.95" customHeight="1" x14ac:dyDescent="0.25">
      <c r="A10" s="34">
        <v>8</v>
      </c>
      <c r="B10" s="33" t="s">
        <v>113</v>
      </c>
      <c r="C10" s="236">
        <v>1958</v>
      </c>
      <c r="D10" s="240" t="s">
        <v>399</v>
      </c>
      <c r="E10" s="43" t="s">
        <v>493</v>
      </c>
      <c r="F10" s="240">
        <v>56</v>
      </c>
      <c r="G10" s="47" t="s">
        <v>334</v>
      </c>
      <c r="H10" s="312">
        <v>2.6909722222222224E-2</v>
      </c>
      <c r="I10" s="51">
        <v>6</v>
      </c>
      <c r="J10" s="310">
        <f t="shared" si="0"/>
        <v>4.340277777777778E-3</v>
      </c>
      <c r="K10"/>
    </row>
    <row r="11" spans="1:11" ht="12.95" customHeight="1" x14ac:dyDescent="0.25">
      <c r="A11" s="34">
        <v>9</v>
      </c>
      <c r="B11" s="223" t="s">
        <v>58</v>
      </c>
      <c r="C11" s="234">
        <v>1949</v>
      </c>
      <c r="D11" s="250" t="s">
        <v>398</v>
      </c>
      <c r="E11" s="43" t="s">
        <v>501</v>
      </c>
      <c r="F11" s="240">
        <v>65</v>
      </c>
      <c r="G11" s="225" t="s">
        <v>332</v>
      </c>
      <c r="H11" s="312">
        <v>2.6921296296296294E-2</v>
      </c>
      <c r="I11" s="51">
        <v>5</v>
      </c>
      <c r="J11" s="310">
        <f t="shared" si="0"/>
        <v>4.3421445639187572E-3</v>
      </c>
      <c r="K11"/>
    </row>
    <row r="12" spans="1:11" ht="12.95" customHeight="1" x14ac:dyDescent="0.25">
      <c r="A12" s="34">
        <v>10</v>
      </c>
      <c r="B12" s="223" t="s">
        <v>490</v>
      </c>
      <c r="C12" s="234">
        <v>1980</v>
      </c>
      <c r="D12" s="250" t="s">
        <v>399</v>
      </c>
      <c r="E12" s="43" t="s">
        <v>399</v>
      </c>
      <c r="F12" s="240">
        <v>34</v>
      </c>
      <c r="G12" s="225" t="s">
        <v>327</v>
      </c>
      <c r="H12" s="312">
        <v>2.7951388888888887E-2</v>
      </c>
      <c r="I12" s="51">
        <v>4</v>
      </c>
      <c r="J12" s="310">
        <f t="shared" si="0"/>
        <v>4.508288530465949E-3</v>
      </c>
      <c r="K12"/>
    </row>
    <row r="13" spans="1:11" ht="12.95" customHeight="1" x14ac:dyDescent="0.25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2.9155092592592594E-2</v>
      </c>
      <c r="I13" s="51">
        <v>3</v>
      </c>
      <c r="J13" s="310">
        <f t="shared" si="0"/>
        <v>4.7024342891278373E-3</v>
      </c>
      <c r="K13"/>
    </row>
    <row r="14" spans="1:11" ht="12.95" customHeight="1" x14ac:dyDescent="0.25">
      <c r="A14" s="34">
        <v>12</v>
      </c>
      <c r="B14" s="223" t="s">
        <v>144</v>
      </c>
      <c r="C14" s="234">
        <v>1969</v>
      </c>
      <c r="D14" s="250" t="s">
        <v>399</v>
      </c>
      <c r="E14" s="43" t="s">
        <v>493</v>
      </c>
      <c r="F14" s="240">
        <v>45</v>
      </c>
      <c r="G14" s="225" t="s">
        <v>323</v>
      </c>
      <c r="H14" s="312">
        <v>3.0740740740740739E-2</v>
      </c>
      <c r="I14" s="51">
        <v>2</v>
      </c>
      <c r="J14" s="310">
        <f t="shared" si="0"/>
        <v>4.9581839904420544E-3</v>
      </c>
      <c r="K14"/>
    </row>
    <row r="15" spans="1:11" ht="12.95" customHeight="1" x14ac:dyDescent="0.25">
      <c r="A15" s="34">
        <v>13</v>
      </c>
      <c r="B15" s="32" t="s">
        <v>492</v>
      </c>
      <c r="C15" s="235">
        <v>1970</v>
      </c>
      <c r="D15" s="233" t="s">
        <v>399</v>
      </c>
      <c r="E15" s="43" t="s">
        <v>493</v>
      </c>
      <c r="F15" s="240">
        <v>44</v>
      </c>
      <c r="G15" s="48" t="s">
        <v>323</v>
      </c>
      <c r="H15" s="312">
        <v>3.2476851851851847E-2</v>
      </c>
      <c r="I15" s="51">
        <v>1</v>
      </c>
      <c r="J15" s="310">
        <f t="shared" si="0"/>
        <v>5.238201911589007E-3</v>
      </c>
      <c r="K15"/>
    </row>
    <row r="16" spans="1:11" ht="12.95" customHeight="1" x14ac:dyDescent="0.25">
      <c r="A16" s="34"/>
      <c r="B16" s="32" t="s">
        <v>502</v>
      </c>
      <c r="C16" s="235">
        <v>1966</v>
      </c>
      <c r="D16" s="24" t="s">
        <v>398</v>
      </c>
      <c r="E16" s="43" t="s">
        <v>500</v>
      </c>
      <c r="F16" s="240">
        <v>48</v>
      </c>
      <c r="G16" s="24" t="s">
        <v>386</v>
      </c>
      <c r="H16" s="312">
        <v>1.8298611111111113E-2</v>
      </c>
      <c r="I16" s="51">
        <v>0</v>
      </c>
      <c r="J16" s="310">
        <f t="shared" ref="J16:J17" si="1">H16/3.1</f>
        <v>5.9027777777777785E-3</v>
      </c>
      <c r="K16" t="s">
        <v>505</v>
      </c>
    </row>
    <row r="17" spans="1:11" ht="12.95" customHeight="1" x14ac:dyDescent="0.25">
      <c r="A17" s="34"/>
      <c r="B17" s="32" t="s">
        <v>503</v>
      </c>
      <c r="C17" s="235">
        <v>1972</v>
      </c>
      <c r="D17" s="24" t="s">
        <v>398</v>
      </c>
      <c r="E17" s="43" t="s">
        <v>500</v>
      </c>
      <c r="F17" s="240">
        <v>42</v>
      </c>
      <c r="G17" s="24" t="s">
        <v>504</v>
      </c>
      <c r="H17" s="312">
        <v>0.8027777777777777</v>
      </c>
      <c r="I17" s="245">
        <v>0</v>
      </c>
      <c r="J17" s="310">
        <f t="shared" si="1"/>
        <v>0.25896057347670248</v>
      </c>
      <c r="K17" t="s">
        <v>505</v>
      </c>
    </row>
    <row r="18" spans="1:11" s="138" customFormat="1" ht="12.95" customHeight="1" x14ac:dyDescent="0.25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 x14ac:dyDescent="0.25">
      <c r="C19" s="238"/>
      <c r="D19" s="238"/>
      <c r="E19" s="24"/>
      <c r="F19" s="238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267</v>
      </c>
      <c r="C21" s="238">
        <v>2000</v>
      </c>
      <c r="D21" s="238" t="s">
        <v>398</v>
      </c>
      <c r="E21" s="43" t="s">
        <v>507</v>
      </c>
      <c r="F21" s="240">
        <v>14</v>
      </c>
      <c r="G21" s="12" t="s">
        <v>508</v>
      </c>
      <c r="H21" s="312">
        <v>1.0335648148148148E-2</v>
      </c>
      <c r="I21" s="245">
        <v>12</v>
      </c>
      <c r="J21" s="311">
        <f t="shared" ref="J21:J32" si="2">H21/3.1</f>
        <v>3.334080047789725E-3</v>
      </c>
      <c r="K21"/>
    </row>
    <row r="22" spans="1:11" ht="12.95" customHeight="1" x14ac:dyDescent="0.25">
      <c r="A22" s="22">
        <v>2</v>
      </c>
      <c r="B22" s="247" t="s">
        <v>103</v>
      </c>
      <c r="C22" s="248">
        <v>1999</v>
      </c>
      <c r="D22" s="248" t="s">
        <v>398</v>
      </c>
      <c r="E22" s="43" t="s">
        <v>507</v>
      </c>
      <c r="F22" s="240">
        <v>15</v>
      </c>
      <c r="G22" s="249" t="s">
        <v>327</v>
      </c>
      <c r="H22" s="312">
        <v>1.0601851851851854E-2</v>
      </c>
      <c r="I22" s="245">
        <v>11</v>
      </c>
      <c r="J22" s="310">
        <f t="shared" si="2"/>
        <v>3.4199522102747915E-3</v>
      </c>
      <c r="K22"/>
    </row>
    <row r="23" spans="1:11" ht="12.95" customHeight="1" x14ac:dyDescent="0.25">
      <c r="A23" s="22">
        <v>3</v>
      </c>
      <c r="B23" s="23" t="s">
        <v>407</v>
      </c>
      <c r="C23" s="238">
        <v>2001</v>
      </c>
      <c r="D23" s="238" t="s">
        <v>398</v>
      </c>
      <c r="E23" s="43" t="s">
        <v>509</v>
      </c>
      <c r="F23" s="240">
        <v>13</v>
      </c>
      <c r="G23" s="12" t="s">
        <v>327</v>
      </c>
      <c r="H23" s="312">
        <v>1.0706018518518517E-2</v>
      </c>
      <c r="I23" s="245">
        <v>10</v>
      </c>
      <c r="J23" s="310">
        <f t="shared" si="2"/>
        <v>3.4535543608124248E-3</v>
      </c>
      <c r="K23"/>
    </row>
    <row r="24" spans="1:11" ht="12.95" customHeight="1" x14ac:dyDescent="0.25">
      <c r="A24" s="22">
        <v>4</v>
      </c>
      <c r="B24" s="247" t="s">
        <v>415</v>
      </c>
      <c r="C24" s="248">
        <v>2002</v>
      </c>
      <c r="D24" s="248" t="s">
        <v>398</v>
      </c>
      <c r="E24" s="43" t="s">
        <v>509</v>
      </c>
      <c r="F24" s="240">
        <v>12</v>
      </c>
      <c r="G24" s="249" t="s">
        <v>327</v>
      </c>
      <c r="H24" s="312">
        <v>1.2395833333333335E-2</v>
      </c>
      <c r="I24" s="245">
        <v>9</v>
      </c>
      <c r="J24" s="310">
        <f t="shared" si="2"/>
        <v>3.9986559139784947E-3</v>
      </c>
      <c r="K24"/>
    </row>
    <row r="25" spans="1:11" ht="12.95" customHeight="1" x14ac:dyDescent="0.25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0">
        <v>12</v>
      </c>
      <c r="G25" s="227" t="s">
        <v>323</v>
      </c>
      <c r="H25" s="312">
        <v>1.315972222222222E-2</v>
      </c>
      <c r="I25" s="245">
        <v>8</v>
      </c>
      <c r="J25" s="310">
        <f t="shared" si="2"/>
        <v>4.2450716845878131E-3</v>
      </c>
      <c r="K25"/>
    </row>
    <row r="26" spans="1:11" ht="12.95" customHeight="1" x14ac:dyDescent="0.25">
      <c r="A26" s="22">
        <v>6</v>
      </c>
      <c r="B26" s="23" t="s">
        <v>146</v>
      </c>
      <c r="C26" s="238">
        <v>1999</v>
      </c>
      <c r="D26" s="238" t="s">
        <v>398</v>
      </c>
      <c r="E26" s="43" t="s">
        <v>507</v>
      </c>
      <c r="F26" s="240">
        <v>15</v>
      </c>
      <c r="G26" s="12" t="s">
        <v>346</v>
      </c>
      <c r="H26" s="312">
        <v>1.3368055555555557E-2</v>
      </c>
      <c r="I26" s="245">
        <v>7</v>
      </c>
      <c r="J26" s="310">
        <f t="shared" si="2"/>
        <v>4.3122759856630824E-3</v>
      </c>
      <c r="K26"/>
    </row>
    <row r="27" spans="1:11" ht="12.95" customHeight="1" x14ac:dyDescent="0.25">
      <c r="A27" s="22">
        <v>7</v>
      </c>
      <c r="B27" s="23" t="s">
        <v>219</v>
      </c>
      <c r="C27" s="238">
        <v>2000</v>
      </c>
      <c r="D27" s="238" t="s">
        <v>398</v>
      </c>
      <c r="E27" s="43" t="s">
        <v>507</v>
      </c>
      <c r="F27" s="240">
        <v>14</v>
      </c>
      <c r="G27" s="12" t="s">
        <v>508</v>
      </c>
      <c r="H27" s="312">
        <v>1.3379629629629628E-2</v>
      </c>
      <c r="I27" s="245">
        <v>6</v>
      </c>
      <c r="J27" s="310">
        <f t="shared" si="2"/>
        <v>4.3160095579450417E-3</v>
      </c>
      <c r="K27"/>
    </row>
    <row r="28" spans="1:11" ht="12.95" customHeight="1" x14ac:dyDescent="0.25">
      <c r="A28" s="22">
        <v>8</v>
      </c>
      <c r="B28" s="247" t="s">
        <v>76</v>
      </c>
      <c r="C28" s="248">
        <v>2003</v>
      </c>
      <c r="D28" s="248" t="s">
        <v>398</v>
      </c>
      <c r="E28" s="43" t="s">
        <v>509</v>
      </c>
      <c r="F28" s="240">
        <v>11</v>
      </c>
      <c r="G28" s="249" t="s">
        <v>343</v>
      </c>
      <c r="H28" s="312">
        <v>1.4606481481481482E-2</v>
      </c>
      <c r="I28" s="245">
        <v>5</v>
      </c>
      <c r="J28" s="310">
        <f t="shared" si="2"/>
        <v>4.7117682198327361E-3</v>
      </c>
      <c r="K28"/>
    </row>
    <row r="29" spans="1:11" ht="12.95" customHeight="1" x14ac:dyDescent="0.25">
      <c r="A29" s="22">
        <v>9</v>
      </c>
      <c r="B29" s="23" t="s">
        <v>496</v>
      </c>
      <c r="C29" s="238">
        <v>2003</v>
      </c>
      <c r="D29" s="238" t="s">
        <v>398</v>
      </c>
      <c r="E29" s="43" t="s">
        <v>509</v>
      </c>
      <c r="F29" s="240">
        <v>11</v>
      </c>
      <c r="G29" s="12" t="s">
        <v>349</v>
      </c>
      <c r="H29" s="312">
        <v>1.5057870370370369E-2</v>
      </c>
      <c r="I29" s="245">
        <v>4</v>
      </c>
      <c r="J29" s="310">
        <f t="shared" si="2"/>
        <v>4.857377538829151E-3</v>
      </c>
      <c r="K29"/>
    </row>
    <row r="30" spans="1:11" ht="12.95" customHeight="1" x14ac:dyDescent="0.25">
      <c r="A30" s="22">
        <v>10</v>
      </c>
      <c r="B30" s="247" t="s">
        <v>494</v>
      </c>
      <c r="C30" s="248">
        <v>2002</v>
      </c>
      <c r="D30" s="248" t="s">
        <v>398</v>
      </c>
      <c r="E30" s="43" t="s">
        <v>509</v>
      </c>
      <c r="F30" s="240">
        <v>12</v>
      </c>
      <c r="G30" s="249" t="s">
        <v>349</v>
      </c>
      <c r="H30" s="312">
        <v>1.5208333333333332E-2</v>
      </c>
      <c r="I30" s="245">
        <v>3</v>
      </c>
      <c r="J30" s="310">
        <f t="shared" si="2"/>
        <v>4.9059139784946235E-3</v>
      </c>
      <c r="K30"/>
    </row>
    <row r="31" spans="1:11" ht="12.95" customHeight="1" x14ac:dyDescent="0.25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0">
        <v>12</v>
      </c>
      <c r="G31" s="229" t="s">
        <v>317</v>
      </c>
      <c r="H31" s="312">
        <v>1.6828703703703703E-2</v>
      </c>
      <c r="I31" s="245">
        <v>2</v>
      </c>
      <c r="J31" s="310">
        <f t="shared" si="2"/>
        <v>5.4286140979689368E-3</v>
      </c>
      <c r="K31"/>
    </row>
    <row r="32" spans="1:11" ht="12.95" customHeight="1" x14ac:dyDescent="0.25">
      <c r="A32" s="22">
        <v>12</v>
      </c>
      <c r="B32" s="23" t="s">
        <v>495</v>
      </c>
      <c r="C32" s="238">
        <v>2003</v>
      </c>
      <c r="D32" s="238" t="s">
        <v>399</v>
      </c>
      <c r="E32" s="43" t="s">
        <v>510</v>
      </c>
      <c r="F32" s="240">
        <v>11</v>
      </c>
      <c r="G32" s="12" t="s">
        <v>349</v>
      </c>
      <c r="H32" s="312">
        <v>1.7870370370370373E-2</v>
      </c>
      <c r="I32" s="245">
        <v>1</v>
      </c>
      <c r="J32" s="310">
        <f t="shared" si="2"/>
        <v>5.7646356033452814E-3</v>
      </c>
      <c r="K32"/>
    </row>
    <row r="33" spans="2:11" ht="12.95" customHeight="1" x14ac:dyDescent="0.25">
      <c r="C33" s="238"/>
      <c r="D33" s="238"/>
      <c r="E33" s="4"/>
      <c r="F33" s="121"/>
      <c r="G33" s="12"/>
      <c r="H33" s="332"/>
      <c r="I33" s="317"/>
      <c r="J33" s="318"/>
      <c r="K33"/>
    </row>
    <row r="34" spans="2:11" ht="12.95" customHeight="1" x14ac:dyDescent="0.25">
      <c r="C34" s="238"/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3" t="s">
        <v>463</v>
      </c>
      <c r="C35" s="314"/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441</v>
      </c>
      <c r="C36" s="314" t="s">
        <v>481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464</v>
      </c>
      <c r="C37" s="314" t="s">
        <v>467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0</v>
      </c>
      <c r="C38" s="314" t="s">
        <v>468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397</v>
      </c>
      <c r="C39" s="314" t="s">
        <v>482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400</v>
      </c>
      <c r="C40" s="314" t="s">
        <v>483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469</v>
      </c>
      <c r="C41" s="314" t="s">
        <v>470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484</v>
      </c>
      <c r="C42" s="314" t="s">
        <v>485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401</v>
      </c>
      <c r="C43" s="314" t="s">
        <v>465</v>
      </c>
      <c r="D43" s="238"/>
      <c r="E43" s="24"/>
      <c r="F43" s="238"/>
      <c r="G43" s="12"/>
      <c r="H43" s="25"/>
      <c r="J43" s="26"/>
      <c r="K43"/>
    </row>
    <row r="44" spans="2:11" ht="12.95" customHeight="1" x14ac:dyDescent="0.25">
      <c r="B44" s="315" t="s">
        <v>30</v>
      </c>
      <c r="C44" s="314" t="s">
        <v>466</v>
      </c>
      <c r="D44" s="238"/>
      <c r="E44" s="24"/>
      <c r="F44" s="238"/>
      <c r="G44" s="12"/>
      <c r="H44" s="25"/>
      <c r="J44" s="26"/>
      <c r="K44"/>
    </row>
    <row r="45" spans="2:11" ht="12.95" customHeight="1" x14ac:dyDescent="0.25">
      <c r="B45" s="315" t="s">
        <v>402</v>
      </c>
      <c r="C45" s="314" t="s">
        <v>486</v>
      </c>
      <c r="D45" s="238"/>
      <c r="E45" s="24"/>
      <c r="F45" s="238"/>
      <c r="G45" s="12"/>
      <c r="H45" s="25"/>
      <c r="J45" s="26"/>
      <c r="K45"/>
    </row>
    <row r="46" spans="2:11" ht="12.95" customHeight="1" x14ac:dyDescent="0.25">
      <c r="B46" s="315" t="s">
        <v>31</v>
      </c>
      <c r="C46" s="314" t="s">
        <v>487</v>
      </c>
      <c r="D46" s="238"/>
      <c r="E46" s="24"/>
      <c r="F46" s="238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selection activeCell="I29" sqref="I29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95</v>
      </c>
      <c r="C3" s="233">
        <v>1998</v>
      </c>
      <c r="D3" s="233" t="s">
        <v>398</v>
      </c>
      <c r="E3" s="43" t="s">
        <v>398</v>
      </c>
      <c r="F3" s="240">
        <v>16</v>
      </c>
      <c r="G3" s="230" t="s">
        <v>323</v>
      </c>
      <c r="H3" s="312">
        <v>2.0428240740740743E-2</v>
      </c>
      <c r="I3" s="51">
        <v>15</v>
      </c>
      <c r="J3" s="311">
        <v>3.2948775388291522E-3</v>
      </c>
      <c r="K3"/>
    </row>
    <row r="4" spans="1:11" ht="12.95" customHeight="1" x14ac:dyDescent="0.25">
      <c r="A4" s="34">
        <v>2</v>
      </c>
      <c r="B4" s="223" t="s">
        <v>79</v>
      </c>
      <c r="C4" s="234">
        <v>1974</v>
      </c>
      <c r="D4" s="250" t="s">
        <v>398</v>
      </c>
      <c r="E4" s="43" t="s">
        <v>500</v>
      </c>
      <c r="F4" s="240">
        <v>40</v>
      </c>
      <c r="G4" s="225" t="s">
        <v>328</v>
      </c>
      <c r="H4" s="312">
        <v>2.0983796296296296E-2</v>
      </c>
      <c r="I4" s="51">
        <v>14</v>
      </c>
      <c r="J4" s="310">
        <v>3.3844832735961767E-3</v>
      </c>
      <c r="K4"/>
    </row>
    <row r="5" spans="1:11" ht="12.95" customHeight="1" x14ac:dyDescent="0.25">
      <c r="A5" s="34">
        <v>3</v>
      </c>
      <c r="B5" s="223" t="s">
        <v>76</v>
      </c>
      <c r="C5" s="234">
        <v>1972</v>
      </c>
      <c r="D5" s="250" t="s">
        <v>398</v>
      </c>
      <c r="E5" s="43" t="s">
        <v>500</v>
      </c>
      <c r="F5" s="240">
        <v>42</v>
      </c>
      <c r="G5" s="225" t="s">
        <v>317</v>
      </c>
      <c r="H5" s="312">
        <v>2.1319444444444443E-2</v>
      </c>
      <c r="I5" s="51">
        <v>13</v>
      </c>
      <c r="J5" s="310">
        <v>3.4386200716845874E-3</v>
      </c>
      <c r="K5"/>
    </row>
    <row r="6" spans="1:11" ht="12.95" customHeight="1" x14ac:dyDescent="0.25">
      <c r="A6" s="34">
        <v>4</v>
      </c>
      <c r="B6" s="223" t="s">
        <v>72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322</v>
      </c>
      <c r="H6" s="312">
        <v>2.2337962962962962E-2</v>
      </c>
      <c r="I6" s="51">
        <v>12</v>
      </c>
      <c r="J6" s="310">
        <v>3.6028972520908004E-3</v>
      </c>
      <c r="K6"/>
    </row>
    <row r="7" spans="1:11" ht="12.95" customHeight="1" x14ac:dyDescent="0.25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2.2523148148148143E-2</v>
      </c>
      <c r="I7" s="51">
        <v>11</v>
      </c>
      <c r="J7" s="310">
        <v>3.6327658303464743E-3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2.3032407407407404E-2</v>
      </c>
      <c r="I8" s="51">
        <v>10</v>
      </c>
      <c r="J8" s="310">
        <v>3.714904420549581E-3</v>
      </c>
      <c r="K8"/>
    </row>
    <row r="9" spans="1:11" ht="12.95" customHeight="1" x14ac:dyDescent="0.25">
      <c r="A9" s="34">
        <v>7</v>
      </c>
      <c r="B9" s="223" t="s">
        <v>106</v>
      </c>
      <c r="C9" s="234">
        <v>1988</v>
      </c>
      <c r="D9" s="250" t="s">
        <v>398</v>
      </c>
      <c r="E9" s="43" t="s">
        <v>398</v>
      </c>
      <c r="F9" s="240">
        <v>26</v>
      </c>
      <c r="G9" s="225" t="s">
        <v>323</v>
      </c>
      <c r="H9" s="312">
        <v>2.3414351851851853E-2</v>
      </c>
      <c r="I9" s="51">
        <v>9</v>
      </c>
      <c r="J9" s="310">
        <v>3.7765083632019117E-3</v>
      </c>
      <c r="K9"/>
    </row>
    <row r="10" spans="1:11" ht="12.95" customHeight="1" x14ac:dyDescent="0.25">
      <c r="A10" s="34">
        <v>8</v>
      </c>
      <c r="B10" s="33" t="s">
        <v>126</v>
      </c>
      <c r="C10" s="236">
        <v>1965</v>
      </c>
      <c r="D10" s="240" t="s">
        <v>398</v>
      </c>
      <c r="E10" s="43" t="s">
        <v>500</v>
      </c>
      <c r="F10" s="240">
        <v>49</v>
      </c>
      <c r="G10" s="47" t="s">
        <v>331</v>
      </c>
      <c r="H10" s="312">
        <v>2.4143518518518519E-2</v>
      </c>
      <c r="I10" s="51">
        <v>8</v>
      </c>
      <c r="J10" s="310">
        <v>3.8941158900836319E-3</v>
      </c>
      <c r="K10"/>
    </row>
    <row r="11" spans="1:11" ht="12.95" customHeight="1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2.461805555555556E-2</v>
      </c>
      <c r="I11" s="51">
        <v>7</v>
      </c>
      <c r="J11" s="310">
        <v>3.9706541218638E-3</v>
      </c>
      <c r="K11"/>
    </row>
    <row r="12" spans="1:11" ht="12.95" customHeight="1" x14ac:dyDescent="0.25">
      <c r="A12" s="34">
        <v>10</v>
      </c>
      <c r="B12" s="223" t="s">
        <v>122</v>
      </c>
      <c r="C12" s="234">
        <v>1973</v>
      </c>
      <c r="D12" s="250" t="s">
        <v>398</v>
      </c>
      <c r="E12" s="43" t="s">
        <v>500</v>
      </c>
      <c r="F12" s="240">
        <v>41</v>
      </c>
      <c r="G12" s="225" t="s">
        <v>317</v>
      </c>
      <c r="H12" s="312">
        <v>2.5706018518518517E-2</v>
      </c>
      <c r="I12" s="51">
        <v>6</v>
      </c>
      <c r="J12" s="310">
        <v>4.1461320191158897E-3</v>
      </c>
      <c r="K12"/>
    </row>
    <row r="13" spans="1:11" ht="12.95" customHeight="1" x14ac:dyDescent="0.25">
      <c r="A13" s="34">
        <v>11</v>
      </c>
      <c r="B13" s="223" t="s">
        <v>58</v>
      </c>
      <c r="C13" s="234">
        <v>1949</v>
      </c>
      <c r="D13" s="250" t="s">
        <v>398</v>
      </c>
      <c r="E13" s="43" t="s">
        <v>501</v>
      </c>
      <c r="F13" s="240">
        <v>65</v>
      </c>
      <c r="G13" s="225" t="s">
        <v>332</v>
      </c>
      <c r="H13" s="312">
        <v>2.6388888888888889E-2</v>
      </c>
      <c r="I13" s="51">
        <v>5</v>
      </c>
      <c r="J13" s="310">
        <v>4.256272401433692E-3</v>
      </c>
      <c r="K13"/>
    </row>
    <row r="14" spans="1:11" ht="12.95" customHeight="1" x14ac:dyDescent="0.25">
      <c r="A14" s="34">
        <v>12</v>
      </c>
      <c r="B14" s="223" t="s">
        <v>113</v>
      </c>
      <c r="C14" s="234">
        <v>1958</v>
      </c>
      <c r="D14" s="250" t="s">
        <v>399</v>
      </c>
      <c r="E14" s="43" t="s">
        <v>493</v>
      </c>
      <c r="F14" s="240">
        <v>56</v>
      </c>
      <c r="G14" s="225" t="s">
        <v>334</v>
      </c>
      <c r="H14" s="312">
        <v>2.7685185185185188E-2</v>
      </c>
      <c r="I14" s="51">
        <v>4</v>
      </c>
      <c r="J14" s="310">
        <v>4.4653524492234168E-3</v>
      </c>
      <c r="K14"/>
    </row>
    <row r="15" spans="1:11" ht="12.95" customHeight="1" x14ac:dyDescent="0.25">
      <c r="A15" s="34">
        <v>13</v>
      </c>
      <c r="B15" s="32" t="s">
        <v>490</v>
      </c>
      <c r="C15" s="235">
        <v>1980</v>
      </c>
      <c r="D15" s="233" t="s">
        <v>399</v>
      </c>
      <c r="E15" s="43" t="s">
        <v>399</v>
      </c>
      <c r="F15" s="240">
        <v>34</v>
      </c>
      <c r="G15" s="48" t="s">
        <v>327</v>
      </c>
      <c r="H15" s="312">
        <v>2.8321759259259258E-2</v>
      </c>
      <c r="I15" s="51">
        <v>3</v>
      </c>
      <c r="J15" s="310">
        <v>4.5680256869772996E-3</v>
      </c>
      <c r="K15"/>
    </row>
    <row r="16" spans="1:11" ht="12.95" customHeight="1" x14ac:dyDescent="0.25">
      <c r="A16" s="34">
        <v>14</v>
      </c>
      <c r="B16" s="32" t="s">
        <v>121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339</v>
      </c>
      <c r="H16" s="312">
        <v>2.9537037037037039E-2</v>
      </c>
      <c r="I16" s="51">
        <v>2</v>
      </c>
      <c r="J16" s="310">
        <v>4.7640382317801671E-3</v>
      </c>
      <c r="K16"/>
    </row>
    <row r="17" spans="1:11" ht="12.95" customHeight="1" x14ac:dyDescent="0.25">
      <c r="A17" s="34">
        <v>15</v>
      </c>
      <c r="B17" s="223" t="s">
        <v>144</v>
      </c>
      <c r="C17" s="234">
        <v>1969</v>
      </c>
      <c r="D17" s="250" t="s">
        <v>399</v>
      </c>
      <c r="E17" s="43" t="s">
        <v>493</v>
      </c>
      <c r="F17" s="240">
        <v>45</v>
      </c>
      <c r="G17" s="225" t="s">
        <v>323</v>
      </c>
      <c r="H17" s="312">
        <v>3.0590277777777775E-2</v>
      </c>
      <c r="I17" s="51">
        <v>1</v>
      </c>
      <c r="J17" s="310">
        <v>4.9339157706093182E-3</v>
      </c>
      <c r="K17"/>
    </row>
    <row r="18" spans="1:11" s="138" customFormat="1" ht="12.95" customHeight="1" x14ac:dyDescent="0.25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 x14ac:dyDescent="0.25">
      <c r="C19" s="238"/>
      <c r="D19" s="238"/>
      <c r="E19" s="24"/>
      <c r="F19" s="238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103</v>
      </c>
      <c r="C21" s="238">
        <v>1999</v>
      </c>
      <c r="D21" s="238" t="s">
        <v>398</v>
      </c>
      <c r="E21" s="43" t="s">
        <v>507</v>
      </c>
      <c r="F21" s="240">
        <v>15</v>
      </c>
      <c r="G21" s="12" t="s">
        <v>327</v>
      </c>
      <c r="H21" s="312">
        <v>1.0335648148148148E-2</v>
      </c>
      <c r="I21" s="245">
        <v>7</v>
      </c>
      <c r="J21" s="311">
        <v>3.334080047789725E-3</v>
      </c>
      <c r="K21"/>
    </row>
    <row r="22" spans="1:11" ht="12.95" customHeight="1" x14ac:dyDescent="0.25">
      <c r="A22" s="22">
        <v>2</v>
      </c>
      <c r="B22" s="23" t="s">
        <v>407</v>
      </c>
      <c r="C22" s="238">
        <v>2001</v>
      </c>
      <c r="D22" s="238" t="s">
        <v>398</v>
      </c>
      <c r="E22" s="43" t="s">
        <v>509</v>
      </c>
      <c r="F22" s="240">
        <v>13</v>
      </c>
      <c r="G22" s="12" t="s">
        <v>327</v>
      </c>
      <c r="H22" s="312">
        <v>1.0844907407407407E-2</v>
      </c>
      <c r="I22" s="245">
        <v>6</v>
      </c>
      <c r="J22" s="310">
        <v>3.4983572281959375E-3</v>
      </c>
      <c r="K22"/>
    </row>
    <row r="23" spans="1:11" ht="12.95" customHeight="1" x14ac:dyDescent="0.25">
      <c r="A23" s="22">
        <v>3</v>
      </c>
      <c r="B23" s="23" t="s">
        <v>111</v>
      </c>
      <c r="C23" s="238">
        <v>2000</v>
      </c>
      <c r="D23" s="238" t="s">
        <v>398</v>
      </c>
      <c r="E23" s="43" t="s">
        <v>507</v>
      </c>
      <c r="F23" s="240">
        <v>14</v>
      </c>
      <c r="G23" s="12" t="s">
        <v>323</v>
      </c>
      <c r="H23" s="312">
        <v>1.1238425925925928E-2</v>
      </c>
      <c r="I23" s="245">
        <v>5</v>
      </c>
      <c r="J23" s="310">
        <v>3.6252986857825574E-3</v>
      </c>
      <c r="K23"/>
    </row>
    <row r="24" spans="1:11" ht="12.95" customHeight="1" x14ac:dyDescent="0.25">
      <c r="A24" s="22">
        <v>4</v>
      </c>
      <c r="B24" s="23" t="s">
        <v>415</v>
      </c>
      <c r="C24" s="238">
        <v>2002</v>
      </c>
      <c r="D24" s="238" t="s">
        <v>398</v>
      </c>
      <c r="E24" s="43" t="s">
        <v>509</v>
      </c>
      <c r="F24" s="240">
        <v>12</v>
      </c>
      <c r="G24" s="12" t="s">
        <v>327</v>
      </c>
      <c r="H24" s="312">
        <v>1.2638888888888889E-2</v>
      </c>
      <c r="I24" s="245">
        <v>4</v>
      </c>
      <c r="J24" s="310">
        <v>4.0770609318996412E-3</v>
      </c>
      <c r="K24"/>
    </row>
    <row r="25" spans="1:11" ht="12.95" customHeight="1" x14ac:dyDescent="0.25">
      <c r="A25" s="22">
        <v>5</v>
      </c>
      <c r="B25" s="23" t="s">
        <v>411</v>
      </c>
      <c r="C25" s="238">
        <v>2004</v>
      </c>
      <c r="D25" s="238" t="s">
        <v>398</v>
      </c>
      <c r="E25" s="43" t="s">
        <v>509</v>
      </c>
      <c r="F25" s="240">
        <v>10</v>
      </c>
      <c r="G25" s="12" t="s">
        <v>339</v>
      </c>
      <c r="H25" s="312">
        <v>1.357638888888889E-2</v>
      </c>
      <c r="I25" s="245">
        <v>3</v>
      </c>
      <c r="J25" s="310">
        <v>4.3794802867383516E-3</v>
      </c>
      <c r="K25"/>
    </row>
    <row r="26" spans="1:11" ht="12.95" customHeight="1" x14ac:dyDescent="0.25">
      <c r="A26" s="22">
        <v>6</v>
      </c>
      <c r="B26" s="23" t="s">
        <v>405</v>
      </c>
      <c r="C26" s="238">
        <v>2002</v>
      </c>
      <c r="D26" s="238" t="s">
        <v>406</v>
      </c>
      <c r="E26" s="43" t="s">
        <v>510</v>
      </c>
      <c r="F26" s="240">
        <v>12</v>
      </c>
      <c r="G26" s="12" t="s">
        <v>323</v>
      </c>
      <c r="H26" s="312">
        <v>1.3703703703703704E-2</v>
      </c>
      <c r="I26" s="245">
        <v>2</v>
      </c>
      <c r="J26" s="310">
        <v>4.4205495818399046E-3</v>
      </c>
      <c r="K26"/>
    </row>
    <row r="27" spans="1:11" ht="12.95" customHeight="1" x14ac:dyDescent="0.25">
      <c r="A27" s="22">
        <v>7</v>
      </c>
      <c r="B27" s="23" t="s">
        <v>146</v>
      </c>
      <c r="C27" s="238">
        <v>1999</v>
      </c>
      <c r="D27" s="238" t="s">
        <v>398</v>
      </c>
      <c r="E27" s="43" t="s">
        <v>507</v>
      </c>
      <c r="F27" s="240">
        <v>15</v>
      </c>
      <c r="G27" s="12" t="s">
        <v>346</v>
      </c>
      <c r="H27" s="312">
        <v>1.4456018518518519E-2</v>
      </c>
      <c r="I27" s="245">
        <v>1</v>
      </c>
      <c r="J27" s="310">
        <v>4.6632317801672644E-3</v>
      </c>
      <c r="K27"/>
    </row>
    <row r="28" spans="1:11" ht="12.95" customHeight="1" x14ac:dyDescent="0.25">
      <c r="C28" s="238"/>
      <c r="D28" s="238"/>
      <c r="E28" s="24"/>
      <c r="F28" s="238"/>
      <c r="G28" s="12"/>
      <c r="H28" s="25"/>
      <c r="J28" s="26"/>
      <c r="K28"/>
    </row>
    <row r="29" spans="1:11" ht="12.95" customHeight="1" x14ac:dyDescent="0.25">
      <c r="C29" s="238"/>
      <c r="D29" s="238"/>
      <c r="E29" s="24"/>
      <c r="F29" s="238"/>
      <c r="G29" s="12"/>
      <c r="H29" s="25"/>
      <c r="J29" s="26"/>
      <c r="K29"/>
    </row>
    <row r="30" spans="1:11" ht="12.95" customHeight="1" x14ac:dyDescent="0.25">
      <c r="B30" s="313" t="s">
        <v>463</v>
      </c>
      <c r="C30" s="314"/>
      <c r="D30" s="238"/>
      <c r="E30" s="24"/>
      <c r="F30" s="238"/>
      <c r="G30" s="12"/>
      <c r="H30" s="25"/>
      <c r="J30" s="26"/>
      <c r="K30"/>
    </row>
    <row r="31" spans="1:11" ht="12.95" customHeight="1" x14ac:dyDescent="0.25">
      <c r="B31" s="315" t="s">
        <v>441</v>
      </c>
      <c r="C31" s="314" t="s">
        <v>481</v>
      </c>
      <c r="D31" s="238"/>
      <c r="E31" s="24"/>
      <c r="F31" s="238"/>
      <c r="G31" s="12"/>
      <c r="H31" s="25"/>
      <c r="J31" s="26"/>
      <c r="K31"/>
    </row>
    <row r="32" spans="1:11" ht="12.95" customHeight="1" x14ac:dyDescent="0.25">
      <c r="B32" s="315" t="s">
        <v>464</v>
      </c>
      <c r="C32" s="314" t="s">
        <v>467</v>
      </c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B33" s="315" t="s">
        <v>0</v>
      </c>
      <c r="C33" s="314" t="s">
        <v>468</v>
      </c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5" t="s">
        <v>397</v>
      </c>
      <c r="C34" s="314" t="s">
        <v>482</v>
      </c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400</v>
      </c>
      <c r="C35" s="314" t="s">
        <v>483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469</v>
      </c>
      <c r="C36" s="314" t="s">
        <v>470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484</v>
      </c>
      <c r="C37" s="314" t="s">
        <v>485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401</v>
      </c>
      <c r="C38" s="314" t="s">
        <v>465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30</v>
      </c>
      <c r="C39" s="314" t="s">
        <v>466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402</v>
      </c>
      <c r="C40" s="314" t="s">
        <v>486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31</v>
      </c>
      <c r="C41" s="314" t="s">
        <v>487</v>
      </c>
      <c r="D41" s="238"/>
      <c r="E41" s="24"/>
      <c r="F41" s="238"/>
      <c r="G41" s="12"/>
      <c r="H41" s="25"/>
      <c r="J41" s="26"/>
      <c r="K41"/>
    </row>
  </sheetData>
  <sortState ref="I3:I17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J43"/>
    </sheetView>
  </sheetViews>
  <sheetFormatPr defaultRowHeight="13.5" customHeight="1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2.0891203703703703E-2</v>
      </c>
      <c r="I3" s="51"/>
      <c r="J3" s="311">
        <f t="shared" ref="J3:J15" si="0">H3/6.2</f>
        <v>3.3695489844683393E-3</v>
      </c>
      <c r="K3"/>
    </row>
    <row r="4" spans="1:11" ht="12.95" customHeight="1" x14ac:dyDescent="0.25">
      <c r="A4" s="34">
        <v>2</v>
      </c>
      <c r="B4" s="223" t="s">
        <v>154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2.1250000000000002E-2</v>
      </c>
      <c r="I4" s="51"/>
      <c r="J4" s="310">
        <f t="shared" si="0"/>
        <v>3.4274193548387098E-3</v>
      </c>
      <c r="K4"/>
    </row>
    <row r="5" spans="1:11" ht="12.95" customHeight="1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2.1539351851851851E-2</v>
      </c>
      <c r="I5" s="51"/>
      <c r="J5" s="310">
        <f t="shared" si="0"/>
        <v>3.4740890083632017E-3</v>
      </c>
      <c r="K5"/>
    </row>
    <row r="6" spans="1:11" ht="12.95" customHeight="1" x14ac:dyDescent="0.25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2.210648148148148E-2</v>
      </c>
      <c r="I6" s="51"/>
      <c r="J6" s="310">
        <f t="shared" si="0"/>
        <v>3.5655615292712064E-3</v>
      </c>
      <c r="K6"/>
    </row>
    <row r="7" spans="1:11" ht="12.95" customHeight="1" x14ac:dyDescent="0.25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2.2673611111111113E-2</v>
      </c>
      <c r="I7" s="51"/>
      <c r="J7" s="310">
        <f t="shared" si="0"/>
        <v>3.6570340501792119E-3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2.3194444444444445E-2</v>
      </c>
      <c r="I8" s="51"/>
      <c r="J8" s="310">
        <f t="shared" si="0"/>
        <v>3.7410394265232974E-3</v>
      </c>
      <c r="K8"/>
    </row>
    <row r="9" spans="1:11" ht="12.95" customHeight="1" x14ac:dyDescent="0.25">
      <c r="A9" s="34">
        <v>7</v>
      </c>
      <c r="B9" s="31" t="s">
        <v>126</v>
      </c>
      <c r="C9" s="237">
        <v>1965</v>
      </c>
      <c r="D9" s="251" t="s">
        <v>398</v>
      </c>
      <c r="E9" s="43" t="s">
        <v>500</v>
      </c>
      <c r="F9" s="240">
        <v>49</v>
      </c>
      <c r="G9" s="49" t="s">
        <v>331</v>
      </c>
      <c r="H9" s="312">
        <v>2.3923611111111114E-2</v>
      </c>
      <c r="I9" s="51"/>
      <c r="J9" s="310">
        <f t="shared" si="0"/>
        <v>3.8586469534050184E-3</v>
      </c>
      <c r="K9"/>
    </row>
    <row r="10" spans="1:11" ht="12.95" customHeight="1" x14ac:dyDescent="0.25">
      <c r="A10" s="34">
        <v>8</v>
      </c>
      <c r="B10" s="31" t="s">
        <v>101</v>
      </c>
      <c r="C10" s="237">
        <v>1992</v>
      </c>
      <c r="D10" s="251" t="s">
        <v>398</v>
      </c>
      <c r="E10" s="43" t="s">
        <v>398</v>
      </c>
      <c r="F10" s="240">
        <v>22</v>
      </c>
      <c r="G10" s="49" t="s">
        <v>334</v>
      </c>
      <c r="H10" s="312">
        <v>2.462962962962963E-2</v>
      </c>
      <c r="I10" s="51"/>
      <c r="J10" s="310">
        <f t="shared" si="0"/>
        <v>3.9725209080047792E-3</v>
      </c>
      <c r="K10"/>
    </row>
    <row r="11" spans="1:11" ht="12.95" customHeight="1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2.4722222222222225E-2</v>
      </c>
      <c r="I11" s="51"/>
      <c r="J11" s="310">
        <f t="shared" si="0"/>
        <v>3.9874551971326166E-3</v>
      </c>
      <c r="K11"/>
    </row>
    <row r="12" spans="1:11" ht="12.95" customHeight="1" x14ac:dyDescent="0.25">
      <c r="A12" s="34">
        <v>10</v>
      </c>
      <c r="B12" s="32" t="s">
        <v>113</v>
      </c>
      <c r="C12" s="235">
        <v>1958</v>
      </c>
      <c r="D12" s="233" t="s">
        <v>399</v>
      </c>
      <c r="E12" s="43" t="s">
        <v>493</v>
      </c>
      <c r="F12" s="240">
        <v>56</v>
      </c>
      <c r="G12" s="48" t="s">
        <v>334</v>
      </c>
      <c r="H12" s="312">
        <v>2.6759259259259257E-2</v>
      </c>
      <c r="I12" s="51"/>
      <c r="J12" s="310">
        <f t="shared" si="0"/>
        <v>4.3160095579450417E-3</v>
      </c>
      <c r="K12"/>
    </row>
    <row r="13" spans="1:11" ht="12.95" customHeight="1" x14ac:dyDescent="0.25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2.7916666666666669E-2</v>
      </c>
      <c r="I13" s="51"/>
      <c r="J13" s="310">
        <f t="shared" si="0"/>
        <v>4.5026881720430113E-3</v>
      </c>
      <c r="K13"/>
    </row>
    <row r="14" spans="1:11" ht="12.95" customHeight="1" x14ac:dyDescent="0.25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2.9502314814814815E-2</v>
      </c>
      <c r="I14" s="51"/>
      <c r="J14" s="310">
        <f t="shared" si="0"/>
        <v>4.7584378733572276E-3</v>
      </c>
      <c r="K14"/>
    </row>
    <row r="15" spans="1:11" ht="12.95" customHeight="1" x14ac:dyDescent="0.25">
      <c r="A15" s="34">
        <v>13</v>
      </c>
      <c r="B15" s="223" t="s">
        <v>144</v>
      </c>
      <c r="C15" s="234">
        <v>1969</v>
      </c>
      <c r="D15" s="250" t="s">
        <v>399</v>
      </c>
      <c r="E15" s="43" t="s">
        <v>493</v>
      </c>
      <c r="F15" s="240">
        <v>45</v>
      </c>
      <c r="G15" s="225" t="s">
        <v>323</v>
      </c>
      <c r="H15" s="312">
        <v>3.1342592592592596E-2</v>
      </c>
      <c r="I15" s="51"/>
      <c r="J15" s="310">
        <f t="shared" si="0"/>
        <v>5.0552568697729994E-3</v>
      </c>
      <c r="K15"/>
    </row>
    <row r="16" spans="1:11" ht="12.95" customHeight="1" x14ac:dyDescent="0.25">
      <c r="A16" s="34"/>
      <c r="B16" s="23" t="s">
        <v>511</v>
      </c>
      <c r="C16" s="238">
        <v>1971</v>
      </c>
      <c r="D16" s="24" t="s">
        <v>398</v>
      </c>
      <c r="E16" s="43" t="s">
        <v>500</v>
      </c>
      <c r="F16" s="240">
        <v>43</v>
      </c>
      <c r="G16" s="24" t="s">
        <v>323</v>
      </c>
      <c r="H16" s="312">
        <v>1.7696759259259259E-2</v>
      </c>
      <c r="I16" s="245"/>
      <c r="J16" s="310">
        <f>H16/3.1</f>
        <v>5.7086320191158902E-3</v>
      </c>
      <c r="K16" t="s">
        <v>512</v>
      </c>
    </row>
    <row r="17" spans="1:11" s="138" customFormat="1" ht="12.95" customHeight="1" x14ac:dyDescent="0.25">
      <c r="A17" s="246"/>
      <c r="B17" s="23"/>
      <c r="C17" s="238"/>
      <c r="D17" s="238"/>
      <c r="E17" s="4"/>
      <c r="F17" s="121"/>
      <c r="G17" s="12"/>
      <c r="H17" s="316"/>
      <c r="I17" s="317"/>
      <c r="J17" s="318"/>
    </row>
    <row r="18" spans="1:11" ht="12.95" customHeight="1" x14ac:dyDescent="0.25">
      <c r="C18" s="238"/>
      <c r="D18" s="238"/>
      <c r="E18" s="24"/>
      <c r="F18" s="238"/>
      <c r="G18" s="12"/>
      <c r="H18" s="25"/>
      <c r="J18" s="26"/>
      <c r="K18"/>
    </row>
    <row r="19" spans="1:11" ht="12.95" customHeight="1" x14ac:dyDescent="0.25">
      <c r="A19" s="36" t="s">
        <v>441</v>
      </c>
      <c r="B19" s="39" t="s">
        <v>464</v>
      </c>
      <c r="C19" s="232" t="s">
        <v>0</v>
      </c>
      <c r="D19" s="232" t="s">
        <v>397</v>
      </c>
      <c r="E19" s="38" t="s">
        <v>401</v>
      </c>
      <c r="F19" s="232" t="s">
        <v>400</v>
      </c>
      <c r="G19" s="44" t="s">
        <v>469</v>
      </c>
      <c r="H19" s="44" t="s">
        <v>29</v>
      </c>
      <c r="I19" s="50" t="s">
        <v>402</v>
      </c>
      <c r="J19" s="37" t="s">
        <v>31</v>
      </c>
      <c r="K19"/>
    </row>
    <row r="20" spans="1:11" ht="12.95" customHeight="1" x14ac:dyDescent="0.25">
      <c r="A20" s="22">
        <v>1</v>
      </c>
      <c r="B20" s="224" t="s">
        <v>103</v>
      </c>
      <c r="C20" s="121">
        <v>1999</v>
      </c>
      <c r="D20" s="121" t="s">
        <v>398</v>
      </c>
      <c r="E20" s="43" t="str">
        <f t="shared" ref="E20:E28" ca="1" si="1">IF(AND(F20&lt;=13,D20="M"),"Žcm",IF(AND(F20&lt;=15,F20&gt;=14,D20="M"),"Žci",IF(AND(F20&lt;=15,F20&gt;=14,D20="Ž"),"Žky","Žkm")))</f>
        <v>Žci</v>
      </c>
      <c r="F20" s="240">
        <f t="shared" ref="F20:F28" ca="1" si="2">(YEAR(TODAY())-C20)</f>
        <v>15</v>
      </c>
      <c r="G20" s="227" t="s">
        <v>327</v>
      </c>
      <c r="H20" s="312">
        <v>1.0706018518518517E-2</v>
      </c>
      <c r="I20" s="245"/>
      <c r="J20" s="311">
        <f t="shared" ref="J20:J28" si="3">H20/3.1</f>
        <v>3.4535543608124248E-3</v>
      </c>
      <c r="K20"/>
    </row>
    <row r="21" spans="1:11" ht="12.95" customHeight="1" x14ac:dyDescent="0.25">
      <c r="A21" s="22">
        <v>2</v>
      </c>
      <c r="B21" s="23" t="s">
        <v>407</v>
      </c>
      <c r="C21" s="238">
        <v>2001</v>
      </c>
      <c r="D21" s="238" t="s">
        <v>398</v>
      </c>
      <c r="E21" s="43" t="str">
        <f t="shared" ca="1" si="1"/>
        <v>Žcm</v>
      </c>
      <c r="F21" s="240">
        <f t="shared" ca="1" si="2"/>
        <v>13</v>
      </c>
      <c r="G21" s="12" t="s">
        <v>327</v>
      </c>
      <c r="H21" s="312">
        <v>1.1319444444444444E-2</v>
      </c>
      <c r="I21" s="245"/>
      <c r="J21" s="310">
        <f t="shared" si="3"/>
        <v>3.6514336917562724E-3</v>
      </c>
      <c r="K21"/>
    </row>
    <row r="22" spans="1:11" ht="12.95" customHeight="1" x14ac:dyDescent="0.25">
      <c r="A22" s="22">
        <v>3</v>
      </c>
      <c r="B22" s="23" t="s">
        <v>191</v>
      </c>
      <c r="C22" s="238">
        <v>1999</v>
      </c>
      <c r="D22" s="238" t="s">
        <v>398</v>
      </c>
      <c r="E22" s="43" t="str">
        <f t="shared" ca="1" si="1"/>
        <v>Žci</v>
      </c>
      <c r="F22" s="240">
        <f t="shared" ca="1" si="2"/>
        <v>15</v>
      </c>
      <c r="G22" s="12" t="s">
        <v>327</v>
      </c>
      <c r="H22" s="312">
        <v>1.3148148148148147E-2</v>
      </c>
      <c r="I22" s="245"/>
      <c r="J22" s="310">
        <f t="shared" si="3"/>
        <v>4.2413381123058537E-3</v>
      </c>
      <c r="K22"/>
    </row>
    <row r="23" spans="1:11" ht="12.95" customHeight="1" x14ac:dyDescent="0.25">
      <c r="A23" s="22">
        <v>4</v>
      </c>
      <c r="B23" s="23" t="s">
        <v>405</v>
      </c>
      <c r="C23" s="238">
        <v>2002</v>
      </c>
      <c r="D23" s="238" t="s">
        <v>406</v>
      </c>
      <c r="E23" s="43" t="str">
        <f t="shared" ca="1" si="1"/>
        <v>Žkm</v>
      </c>
      <c r="F23" s="240">
        <f t="shared" ca="1" si="2"/>
        <v>12</v>
      </c>
      <c r="G23" s="12" t="s">
        <v>323</v>
      </c>
      <c r="H23" s="312">
        <v>1.3171296296296294E-2</v>
      </c>
      <c r="I23" s="245"/>
      <c r="J23" s="310">
        <f t="shared" si="3"/>
        <v>4.2488052568697724E-3</v>
      </c>
      <c r="K23"/>
    </row>
    <row r="24" spans="1:11" ht="12.95" customHeight="1" x14ac:dyDescent="0.25">
      <c r="A24" s="22">
        <v>5</v>
      </c>
      <c r="B24" s="247" t="s">
        <v>146</v>
      </c>
      <c r="C24" s="248">
        <v>1999</v>
      </c>
      <c r="D24" s="248" t="s">
        <v>398</v>
      </c>
      <c r="E24" s="43" t="str">
        <f t="shared" ca="1" si="1"/>
        <v>Žci</v>
      </c>
      <c r="F24" s="240">
        <f t="shared" ca="1" si="2"/>
        <v>15</v>
      </c>
      <c r="G24" s="249" t="s">
        <v>346</v>
      </c>
      <c r="H24" s="312">
        <v>1.3935185185185184E-2</v>
      </c>
      <c r="I24" s="245"/>
      <c r="J24" s="310">
        <f t="shared" si="3"/>
        <v>4.4952210274790917E-3</v>
      </c>
      <c r="K24"/>
    </row>
    <row r="25" spans="1:11" ht="12.95" customHeight="1" x14ac:dyDescent="0.25">
      <c r="A25" s="22">
        <v>6</v>
      </c>
      <c r="B25" s="99" t="s">
        <v>494</v>
      </c>
      <c r="C25" s="101">
        <v>2002</v>
      </c>
      <c r="D25" s="101" t="s">
        <v>398</v>
      </c>
      <c r="E25" s="43" t="str">
        <f t="shared" ca="1" si="1"/>
        <v>Žcm</v>
      </c>
      <c r="F25" s="240">
        <f t="shared" ca="1" si="2"/>
        <v>12</v>
      </c>
      <c r="G25" s="229" t="s">
        <v>349</v>
      </c>
      <c r="H25" s="312">
        <v>1.4027777777777778E-2</v>
      </c>
      <c r="I25" s="245"/>
      <c r="J25" s="310">
        <f t="shared" si="3"/>
        <v>4.5250896057347665E-3</v>
      </c>
      <c r="K25"/>
    </row>
    <row r="26" spans="1:11" ht="12.95" customHeight="1" x14ac:dyDescent="0.25">
      <c r="A26" s="22">
        <v>7</v>
      </c>
      <c r="B26" s="99" t="s">
        <v>496</v>
      </c>
      <c r="C26" s="101">
        <v>2003</v>
      </c>
      <c r="D26" s="101" t="s">
        <v>398</v>
      </c>
      <c r="E26" s="43" t="str">
        <f t="shared" ca="1" si="1"/>
        <v>Žcm</v>
      </c>
      <c r="F26" s="240">
        <f t="shared" ca="1" si="2"/>
        <v>11</v>
      </c>
      <c r="G26" s="229" t="s">
        <v>349</v>
      </c>
      <c r="H26" s="312">
        <v>1.6932870370370369E-2</v>
      </c>
      <c r="I26" s="245"/>
      <c r="J26" s="310">
        <f t="shared" si="3"/>
        <v>5.4622162485065701E-3</v>
      </c>
      <c r="K26"/>
    </row>
    <row r="27" spans="1:11" ht="12.95" customHeight="1" x14ac:dyDescent="0.25">
      <c r="A27" s="22">
        <v>8</v>
      </c>
      <c r="B27" s="23" t="s">
        <v>422</v>
      </c>
      <c r="C27" s="238">
        <v>2007</v>
      </c>
      <c r="D27" s="238" t="s">
        <v>398</v>
      </c>
      <c r="E27" s="43" t="str">
        <f t="shared" ca="1" si="1"/>
        <v>Žcm</v>
      </c>
      <c r="F27" s="240">
        <f t="shared" ca="1" si="2"/>
        <v>7</v>
      </c>
      <c r="G27" s="12" t="s">
        <v>323</v>
      </c>
      <c r="H27" s="312">
        <v>1.7002314814814814E-2</v>
      </c>
      <c r="I27" s="245"/>
      <c r="J27" s="310">
        <f t="shared" si="3"/>
        <v>5.4846176821983271E-3</v>
      </c>
      <c r="K27"/>
    </row>
    <row r="28" spans="1:11" ht="12.95" customHeight="1" x14ac:dyDescent="0.25">
      <c r="A28" s="22">
        <v>9</v>
      </c>
      <c r="B28" s="23" t="s">
        <v>416</v>
      </c>
      <c r="C28" s="238">
        <v>2002</v>
      </c>
      <c r="D28" s="238" t="s">
        <v>399</v>
      </c>
      <c r="E28" s="43" t="str">
        <f t="shared" ca="1" si="1"/>
        <v>Žkm</v>
      </c>
      <c r="F28" s="240">
        <f t="shared" ca="1" si="2"/>
        <v>12</v>
      </c>
      <c r="G28" s="12" t="s">
        <v>317</v>
      </c>
      <c r="H28" s="312">
        <v>1.7118055555555556E-2</v>
      </c>
      <c r="I28" s="245"/>
      <c r="J28" s="310">
        <f t="shared" si="3"/>
        <v>5.5219534050179216E-3</v>
      </c>
      <c r="K28"/>
    </row>
    <row r="29" spans="1:11" ht="12.95" customHeight="1" x14ac:dyDescent="0.25">
      <c r="B29" s="99"/>
      <c r="C29" s="101"/>
      <c r="D29" s="101"/>
      <c r="E29" s="4"/>
      <c r="F29" s="121"/>
      <c r="G29" s="229"/>
      <c r="H29" s="25"/>
      <c r="J29" s="26"/>
      <c r="K29"/>
    </row>
    <row r="30" spans="1:11" ht="12.95" customHeight="1" x14ac:dyDescent="0.25">
      <c r="C30" s="238"/>
      <c r="D30" s="238"/>
      <c r="E30" s="24"/>
      <c r="F30" s="238"/>
      <c r="G30" s="12"/>
      <c r="H30" s="25"/>
      <c r="J30" s="26"/>
      <c r="K30"/>
    </row>
    <row r="31" spans="1:11" ht="12.95" customHeight="1" x14ac:dyDescent="0.25">
      <c r="C31" s="238"/>
      <c r="D31" s="238"/>
      <c r="E31" s="24"/>
      <c r="F31" s="238"/>
      <c r="G31" s="12"/>
      <c r="H31" s="25"/>
      <c r="J31" s="26"/>
      <c r="K31"/>
    </row>
    <row r="32" spans="1:11" ht="12.95" customHeight="1" x14ac:dyDescent="0.25">
      <c r="B32" s="313" t="s">
        <v>463</v>
      </c>
      <c r="C32" s="314"/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B33" s="315" t="s">
        <v>441</v>
      </c>
      <c r="C33" s="314" t="s">
        <v>481</v>
      </c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5" t="s">
        <v>464</v>
      </c>
      <c r="C34" s="314" t="s">
        <v>467</v>
      </c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0</v>
      </c>
      <c r="C35" s="314" t="s">
        <v>468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397</v>
      </c>
      <c r="C36" s="314" t="s">
        <v>482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400</v>
      </c>
      <c r="C37" s="314" t="s">
        <v>483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469</v>
      </c>
      <c r="C38" s="314" t="s">
        <v>470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484</v>
      </c>
      <c r="C39" s="314" t="s">
        <v>485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401</v>
      </c>
      <c r="C40" s="314" t="s">
        <v>465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30</v>
      </c>
      <c r="C41" s="314" t="s">
        <v>466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402</v>
      </c>
      <c r="C42" s="314" t="s">
        <v>486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31</v>
      </c>
      <c r="C43" s="314" t="s">
        <v>487</v>
      </c>
      <c r="D43" s="238"/>
      <c r="E43" s="24"/>
      <c r="F43" s="238"/>
      <c r="G43" s="12"/>
      <c r="H43" s="25"/>
      <c r="J43" s="26"/>
      <c r="K43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"/>
  <sheetViews>
    <sheetView workbookViewId="0">
      <selection activeCell="B39" sqref="B39"/>
    </sheetView>
  </sheetViews>
  <sheetFormatPr defaultRowHeight="15" x14ac:dyDescent="0.25"/>
  <cols>
    <col min="1" max="1" width="4.42578125" customWidth="1"/>
    <col min="2" max="2" width="22.85546875" bestFit="1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44" bestFit="1" customWidth="1"/>
    <col min="8" max="8" width="8.28515625" customWidth="1"/>
    <col min="9" max="9" width="5.28515625" customWidth="1"/>
    <col min="10" max="10" width="9.140625" customWidth="1"/>
    <col min="11" max="11" width="6.7109375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223" t="s">
        <v>76</v>
      </c>
      <c r="C3" s="234">
        <v>1972</v>
      </c>
      <c r="D3" s="250" t="s">
        <v>398</v>
      </c>
      <c r="E3" s="43" t="s">
        <v>500</v>
      </c>
      <c r="F3" s="240">
        <v>42</v>
      </c>
      <c r="G3" s="225" t="s">
        <v>317</v>
      </c>
      <c r="H3" s="312">
        <v>2.1435185185185186E-2</v>
      </c>
      <c r="I3" s="51">
        <v>18</v>
      </c>
      <c r="J3" s="310">
        <f t="shared" ref="J3:J20" si="0">H3/6.2</f>
        <v>3.4572879330943846E-3</v>
      </c>
    </row>
    <row r="4" spans="1:10" x14ac:dyDescent="0.25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2.1585648148148145E-2</v>
      </c>
      <c r="I4" s="51">
        <v>17</v>
      </c>
      <c r="J4" s="310">
        <f t="shared" si="0"/>
        <v>3.48155615292712E-3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2.1840277777777778E-2</v>
      </c>
      <c r="I5" s="51">
        <v>16</v>
      </c>
      <c r="J5" s="310">
        <f t="shared" si="0"/>
        <v>3.5226254480286738E-3</v>
      </c>
    </row>
    <row r="6" spans="1:10" x14ac:dyDescent="0.25">
      <c r="A6" s="34">
        <v>4</v>
      </c>
      <c r="B6" s="32" t="s">
        <v>88</v>
      </c>
      <c r="C6" s="235">
        <v>1978</v>
      </c>
      <c r="D6" s="233" t="s">
        <v>398</v>
      </c>
      <c r="E6" s="43" t="s">
        <v>398</v>
      </c>
      <c r="F6" s="240">
        <v>36</v>
      </c>
      <c r="G6" s="48" t="s">
        <v>317</v>
      </c>
      <c r="H6" s="312">
        <v>2.2291666666666668E-2</v>
      </c>
      <c r="I6" s="51">
        <v>15</v>
      </c>
      <c r="J6" s="310">
        <f t="shared" si="0"/>
        <v>3.5954301075268816E-3</v>
      </c>
    </row>
    <row r="7" spans="1:10" x14ac:dyDescent="0.25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2.2812499999999999E-2</v>
      </c>
      <c r="I7" s="51">
        <v>14</v>
      </c>
      <c r="J7" s="310">
        <f t="shared" si="0"/>
        <v>3.6794354838709676E-3</v>
      </c>
    </row>
    <row r="8" spans="1:10" x14ac:dyDescent="0.25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2.3067129629629632E-2</v>
      </c>
      <c r="I8" s="51">
        <v>13</v>
      </c>
      <c r="J8" s="310">
        <f t="shared" si="0"/>
        <v>3.7205047789725209E-3</v>
      </c>
    </row>
    <row r="9" spans="1:10" x14ac:dyDescent="0.25">
      <c r="A9" s="34">
        <v>7</v>
      </c>
      <c r="B9" s="33" t="s">
        <v>106</v>
      </c>
      <c r="C9" s="236">
        <v>1988</v>
      </c>
      <c r="D9" s="240" t="s">
        <v>398</v>
      </c>
      <c r="E9" s="43" t="s">
        <v>398</v>
      </c>
      <c r="F9" s="240">
        <v>26</v>
      </c>
      <c r="G9" s="47" t="s">
        <v>323</v>
      </c>
      <c r="H9" s="312">
        <v>2.3298611111111107E-2</v>
      </c>
      <c r="I9" s="51">
        <v>12</v>
      </c>
      <c r="J9" s="310">
        <f t="shared" si="0"/>
        <v>3.7578405017921141E-3</v>
      </c>
    </row>
    <row r="10" spans="1:10" x14ac:dyDescent="0.25">
      <c r="A10" s="34">
        <v>8</v>
      </c>
      <c r="B10" s="223" t="s">
        <v>154</v>
      </c>
      <c r="C10" s="234">
        <v>1998</v>
      </c>
      <c r="D10" s="250" t="s">
        <v>398</v>
      </c>
      <c r="E10" s="43" t="s">
        <v>398</v>
      </c>
      <c r="F10" s="240">
        <v>16</v>
      </c>
      <c r="G10" s="225" t="s">
        <v>323</v>
      </c>
      <c r="H10" s="312">
        <v>2.4259259259259258E-2</v>
      </c>
      <c r="I10" s="51">
        <v>11</v>
      </c>
      <c r="J10" s="310">
        <f t="shared" si="0"/>
        <v>3.9127837514934287E-3</v>
      </c>
    </row>
    <row r="11" spans="1:10" x14ac:dyDescent="0.25">
      <c r="A11" s="34">
        <v>9</v>
      </c>
      <c r="B11" s="223" t="s">
        <v>126</v>
      </c>
      <c r="C11" s="234">
        <v>1965</v>
      </c>
      <c r="D11" s="250" t="s">
        <v>398</v>
      </c>
      <c r="E11" s="43" t="s">
        <v>500</v>
      </c>
      <c r="F11" s="240">
        <v>49</v>
      </c>
      <c r="G11" s="225" t="s">
        <v>331</v>
      </c>
      <c r="H11" s="312">
        <v>2.4479166666666666E-2</v>
      </c>
      <c r="I11" s="51">
        <v>10</v>
      </c>
      <c r="J11" s="310">
        <f t="shared" si="0"/>
        <v>3.948252688172043E-3</v>
      </c>
    </row>
    <row r="12" spans="1:10" x14ac:dyDescent="0.25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2.4513888888888887E-2</v>
      </c>
      <c r="I12" s="51">
        <v>9</v>
      </c>
      <c r="J12" s="310">
        <f t="shared" si="0"/>
        <v>3.9538530465949816E-3</v>
      </c>
    </row>
    <row r="13" spans="1:10" x14ac:dyDescent="0.25">
      <c r="A13" s="34">
        <v>11</v>
      </c>
      <c r="B13" s="223" t="s">
        <v>288</v>
      </c>
      <c r="C13" s="234">
        <v>1994</v>
      </c>
      <c r="D13" s="250" t="s">
        <v>398</v>
      </c>
      <c r="E13" s="43" t="s">
        <v>398</v>
      </c>
      <c r="F13" s="240">
        <v>20</v>
      </c>
      <c r="G13" s="225" t="s">
        <v>349</v>
      </c>
      <c r="H13" s="312">
        <v>2.4583333333333332E-2</v>
      </c>
      <c r="I13" s="51">
        <v>8</v>
      </c>
      <c r="J13" s="310">
        <f t="shared" si="0"/>
        <v>3.9650537634408596E-3</v>
      </c>
    </row>
    <row r="14" spans="1:10" x14ac:dyDescent="0.25">
      <c r="A14" s="34">
        <v>12</v>
      </c>
      <c r="B14" s="32" t="s">
        <v>127</v>
      </c>
      <c r="C14" s="235">
        <v>1967</v>
      </c>
      <c r="D14" s="233" t="s">
        <v>398</v>
      </c>
      <c r="E14" s="43" t="s">
        <v>500</v>
      </c>
      <c r="F14" s="240">
        <v>47</v>
      </c>
      <c r="G14" s="48" t="s">
        <v>334</v>
      </c>
      <c r="H14" s="312">
        <v>2.5370370370370366E-2</v>
      </c>
      <c r="I14" s="51">
        <v>7</v>
      </c>
      <c r="J14" s="310">
        <f t="shared" si="0"/>
        <v>4.0919952210274786E-3</v>
      </c>
    </row>
    <row r="15" spans="1:10" x14ac:dyDescent="0.25">
      <c r="A15" s="34">
        <v>13</v>
      </c>
      <c r="B15" s="32" t="s">
        <v>113</v>
      </c>
      <c r="C15" s="235">
        <v>1958</v>
      </c>
      <c r="D15" s="233" t="s">
        <v>399</v>
      </c>
      <c r="E15" s="43" t="s">
        <v>493</v>
      </c>
      <c r="F15" s="240">
        <v>56</v>
      </c>
      <c r="G15" s="45" t="s">
        <v>334</v>
      </c>
      <c r="H15" s="312">
        <v>2.7118055555555552E-2</v>
      </c>
      <c r="I15" s="51">
        <v>6</v>
      </c>
      <c r="J15" s="310">
        <f t="shared" si="0"/>
        <v>4.3738799283154113E-3</v>
      </c>
    </row>
    <row r="16" spans="1:10" x14ac:dyDescent="0.25">
      <c r="A16" s="34">
        <v>14</v>
      </c>
      <c r="B16" s="223" t="s">
        <v>107</v>
      </c>
      <c r="C16" s="234">
        <v>1995</v>
      </c>
      <c r="D16" s="250" t="s">
        <v>399</v>
      </c>
      <c r="E16" s="43" t="s">
        <v>399</v>
      </c>
      <c r="F16" s="240">
        <v>19</v>
      </c>
      <c r="G16" s="225" t="s">
        <v>323</v>
      </c>
      <c r="H16" s="312">
        <v>2.7152777777777779E-2</v>
      </c>
      <c r="I16" s="51">
        <v>5</v>
      </c>
      <c r="J16" s="310">
        <f t="shared" si="0"/>
        <v>4.3794802867383516E-3</v>
      </c>
    </row>
    <row r="17" spans="1:11" x14ac:dyDescent="0.25">
      <c r="A17" s="34">
        <v>15</v>
      </c>
      <c r="B17" s="223" t="s">
        <v>490</v>
      </c>
      <c r="C17" s="234">
        <v>1980</v>
      </c>
      <c r="D17" s="250" t="s">
        <v>399</v>
      </c>
      <c r="E17" s="43" t="s">
        <v>399</v>
      </c>
      <c r="F17" s="240">
        <v>34</v>
      </c>
      <c r="G17" s="225" t="s">
        <v>327</v>
      </c>
      <c r="H17" s="312">
        <v>2.7430555555555555E-2</v>
      </c>
      <c r="I17" s="51">
        <v>4</v>
      </c>
      <c r="J17" s="310">
        <f t="shared" si="0"/>
        <v>4.4242831541218639E-3</v>
      </c>
    </row>
    <row r="18" spans="1:11" x14ac:dyDescent="0.25">
      <c r="A18" s="34">
        <v>16</v>
      </c>
      <c r="B18" s="32" t="s">
        <v>58</v>
      </c>
      <c r="C18" s="235">
        <v>1949</v>
      </c>
      <c r="D18" s="233" t="s">
        <v>398</v>
      </c>
      <c r="E18" s="43" t="s">
        <v>501</v>
      </c>
      <c r="F18" s="240">
        <v>65</v>
      </c>
      <c r="G18" s="48" t="s">
        <v>332</v>
      </c>
      <c r="H18" s="312">
        <v>2.7604166666666666E-2</v>
      </c>
      <c r="I18" s="51">
        <v>3</v>
      </c>
      <c r="J18" s="310">
        <f t="shared" si="0"/>
        <v>4.4522849462365587E-3</v>
      </c>
    </row>
    <row r="19" spans="1:11" x14ac:dyDescent="0.25">
      <c r="A19" s="34">
        <v>17</v>
      </c>
      <c r="B19" s="223" t="s">
        <v>144</v>
      </c>
      <c r="C19" s="234">
        <v>1969</v>
      </c>
      <c r="D19" s="250" t="s">
        <v>399</v>
      </c>
      <c r="E19" s="43" t="s">
        <v>493</v>
      </c>
      <c r="F19" s="240">
        <v>45</v>
      </c>
      <c r="G19" s="225" t="s">
        <v>323</v>
      </c>
      <c r="H19" s="312">
        <v>3.1597222222222221E-2</v>
      </c>
      <c r="I19" s="51">
        <v>2</v>
      </c>
      <c r="J19" s="310">
        <f t="shared" si="0"/>
        <v>5.0963261648745515E-3</v>
      </c>
    </row>
    <row r="20" spans="1:11" x14ac:dyDescent="0.25">
      <c r="A20" s="34">
        <v>18</v>
      </c>
      <c r="B20" s="224" t="s">
        <v>492</v>
      </c>
      <c r="C20" s="101">
        <v>1970</v>
      </c>
      <c r="D20" s="101" t="s">
        <v>399</v>
      </c>
      <c r="E20" s="4" t="s">
        <v>493</v>
      </c>
      <c r="F20" s="121">
        <v>44</v>
      </c>
      <c r="G20" s="225" t="s">
        <v>323</v>
      </c>
      <c r="H20" s="312">
        <v>3.3518518518518517E-2</v>
      </c>
      <c r="I20" s="51">
        <v>1</v>
      </c>
      <c r="J20" s="310">
        <f t="shared" si="0"/>
        <v>5.4062126642771798E-3</v>
      </c>
    </row>
    <row r="21" spans="1:11" x14ac:dyDescent="0.25">
      <c r="A21" s="34">
        <v>19</v>
      </c>
      <c r="B21" s="115" t="s">
        <v>511</v>
      </c>
      <c r="C21" s="233">
        <v>1971</v>
      </c>
      <c r="D21" s="233" t="s">
        <v>398</v>
      </c>
      <c r="E21" s="43" t="s">
        <v>500</v>
      </c>
      <c r="F21" s="240">
        <v>43</v>
      </c>
      <c r="G21" s="230" t="s">
        <v>323</v>
      </c>
      <c r="H21" s="312">
        <v>1.7210648148148149E-2</v>
      </c>
      <c r="I21" s="51"/>
      <c r="J21" s="310"/>
      <c r="K21" t="s">
        <v>512</v>
      </c>
    </row>
    <row r="22" spans="1:11" x14ac:dyDescent="0.25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 x14ac:dyDescent="0.25">
      <c r="A23" s="22"/>
      <c r="B23" s="23"/>
      <c r="C23" s="238"/>
      <c r="D23" s="238"/>
      <c r="E23" s="24"/>
      <c r="F23" s="238"/>
      <c r="G23" s="12"/>
      <c r="H23" s="25"/>
      <c r="I23" s="52"/>
      <c r="J23" s="26"/>
    </row>
    <row r="24" spans="1:11" x14ac:dyDescent="0.25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</row>
    <row r="25" spans="1:11" x14ac:dyDescent="0.25">
      <c r="A25" s="22">
        <v>1</v>
      </c>
      <c r="B25" s="23" t="s">
        <v>103</v>
      </c>
      <c r="C25" s="238">
        <v>1999</v>
      </c>
      <c r="D25" s="238" t="s">
        <v>398</v>
      </c>
      <c r="E25" s="43" t="s">
        <v>507</v>
      </c>
      <c r="F25" s="240">
        <v>15</v>
      </c>
      <c r="G25" s="12" t="s">
        <v>327</v>
      </c>
      <c r="H25" s="312">
        <v>1.0613425925925927E-2</v>
      </c>
      <c r="I25" s="245">
        <v>8</v>
      </c>
      <c r="J25" s="311">
        <f t="shared" ref="J25:J32" si="1">H25/3.1</f>
        <v>3.4236857825567504E-3</v>
      </c>
    </row>
    <row r="26" spans="1:11" x14ac:dyDescent="0.25">
      <c r="A26" s="22">
        <v>2</v>
      </c>
      <c r="B26" s="32" t="s">
        <v>407</v>
      </c>
      <c r="C26" s="236">
        <v>2001</v>
      </c>
      <c r="D26" s="250" t="s">
        <v>398</v>
      </c>
      <c r="E26" s="43" t="s">
        <v>509</v>
      </c>
      <c r="F26" s="240">
        <v>13</v>
      </c>
      <c r="G26" s="48" t="s">
        <v>327</v>
      </c>
      <c r="H26" s="312">
        <v>1.0891203703703703E-2</v>
      </c>
      <c r="I26" s="245">
        <v>7</v>
      </c>
      <c r="J26" s="310">
        <f t="shared" si="1"/>
        <v>3.5132915173237749E-3</v>
      </c>
    </row>
    <row r="27" spans="1:11" x14ac:dyDescent="0.25">
      <c r="A27" s="22">
        <v>3</v>
      </c>
      <c r="B27" s="32" t="s">
        <v>191</v>
      </c>
      <c r="C27" s="236">
        <v>1999</v>
      </c>
      <c r="D27" s="250" t="s">
        <v>398</v>
      </c>
      <c r="E27" s="43" t="s">
        <v>507</v>
      </c>
      <c r="F27" s="240">
        <v>15</v>
      </c>
      <c r="G27" s="48" t="s">
        <v>327</v>
      </c>
      <c r="H27" s="312">
        <v>1.2673611111111109E-2</v>
      </c>
      <c r="I27" s="245">
        <v>6</v>
      </c>
      <c r="J27" s="310">
        <f t="shared" si="1"/>
        <v>4.0882616487455193E-3</v>
      </c>
    </row>
    <row r="28" spans="1:11" x14ac:dyDescent="0.25">
      <c r="A28" s="22">
        <v>4</v>
      </c>
      <c r="B28" s="32" t="s">
        <v>415</v>
      </c>
      <c r="C28" s="236">
        <v>2002</v>
      </c>
      <c r="D28" s="250" t="s">
        <v>398</v>
      </c>
      <c r="E28" s="43" t="s">
        <v>509</v>
      </c>
      <c r="F28" s="240">
        <v>12</v>
      </c>
      <c r="G28" s="48" t="s">
        <v>327</v>
      </c>
      <c r="H28" s="312">
        <v>1.2870370370370372E-2</v>
      </c>
      <c r="I28" s="245">
        <v>5</v>
      </c>
      <c r="J28" s="310">
        <f t="shared" si="1"/>
        <v>4.1517323775388301E-3</v>
      </c>
    </row>
    <row r="29" spans="1:11" x14ac:dyDescent="0.25">
      <c r="A29" s="22">
        <v>5</v>
      </c>
      <c r="B29" s="32" t="s">
        <v>405</v>
      </c>
      <c r="C29" s="236">
        <v>2002</v>
      </c>
      <c r="D29" s="250" t="s">
        <v>406</v>
      </c>
      <c r="E29" s="43" t="s">
        <v>510</v>
      </c>
      <c r="F29" s="240">
        <v>12</v>
      </c>
      <c r="G29" s="48" t="s">
        <v>323</v>
      </c>
      <c r="H29" s="312">
        <v>1.4953703703703705E-2</v>
      </c>
      <c r="I29" s="245">
        <v>4</v>
      </c>
      <c r="J29" s="310">
        <f t="shared" si="1"/>
        <v>4.8237753882915176E-3</v>
      </c>
    </row>
    <row r="30" spans="1:11" x14ac:dyDescent="0.25">
      <c r="A30" s="22">
        <v>6</v>
      </c>
      <c r="B30" s="32" t="s">
        <v>496</v>
      </c>
      <c r="C30" s="236">
        <v>2003</v>
      </c>
      <c r="D30" s="250" t="s">
        <v>398</v>
      </c>
      <c r="E30" s="43" t="s">
        <v>509</v>
      </c>
      <c r="F30" s="240">
        <v>11</v>
      </c>
      <c r="G30" s="48" t="s">
        <v>349</v>
      </c>
      <c r="H30" s="312">
        <v>1.5370370370370369E-2</v>
      </c>
      <c r="I30" s="245">
        <v>3</v>
      </c>
      <c r="J30" s="310">
        <f t="shared" si="1"/>
        <v>4.9581839904420544E-3</v>
      </c>
    </row>
    <row r="31" spans="1:11" x14ac:dyDescent="0.25">
      <c r="A31" s="22">
        <v>7</v>
      </c>
      <c r="B31" s="32" t="s">
        <v>416</v>
      </c>
      <c r="C31" s="236">
        <v>2002</v>
      </c>
      <c r="D31" s="250" t="s">
        <v>399</v>
      </c>
      <c r="E31" s="43" t="s">
        <v>510</v>
      </c>
      <c r="F31" s="240">
        <v>12</v>
      </c>
      <c r="G31" s="48" t="s">
        <v>317</v>
      </c>
      <c r="H31" s="312">
        <v>1.7002314814814814E-2</v>
      </c>
      <c r="I31" s="245">
        <v>2</v>
      </c>
      <c r="J31" s="310">
        <f t="shared" si="1"/>
        <v>5.4846176821983271E-3</v>
      </c>
    </row>
    <row r="32" spans="1:11" x14ac:dyDescent="0.25">
      <c r="A32" s="22">
        <v>8</v>
      </c>
      <c r="B32" s="32" t="s">
        <v>495</v>
      </c>
      <c r="C32" s="236">
        <v>2003</v>
      </c>
      <c r="D32" s="250" t="s">
        <v>399</v>
      </c>
      <c r="E32" s="43" t="s">
        <v>510</v>
      </c>
      <c r="F32" s="240">
        <v>11</v>
      </c>
      <c r="G32" s="48" t="s">
        <v>349</v>
      </c>
      <c r="H32" s="312">
        <v>2.0104166666666666E-2</v>
      </c>
      <c r="I32" s="245">
        <v>1</v>
      </c>
      <c r="J32" s="310">
        <f t="shared" si="1"/>
        <v>6.4852150537634407E-3</v>
      </c>
    </row>
    <row r="33" spans="1:10" x14ac:dyDescent="0.25">
      <c r="A33" s="22"/>
      <c r="B33" s="32"/>
      <c r="C33" s="236"/>
      <c r="D33" s="250"/>
      <c r="E33" s="43"/>
      <c r="F33" s="240"/>
      <c r="G33" s="48"/>
      <c r="H33" s="312"/>
      <c r="I33" s="245"/>
      <c r="J33" s="310"/>
    </row>
    <row r="34" spans="1:10" x14ac:dyDescent="0.25">
      <c r="A34" s="22"/>
      <c r="B34" s="32"/>
      <c r="C34" s="236"/>
      <c r="D34" s="250"/>
      <c r="E34" s="43"/>
      <c r="F34" s="240"/>
      <c r="G34" s="48"/>
      <c r="H34" s="312"/>
      <c r="I34" s="245"/>
      <c r="J34" s="310"/>
    </row>
    <row r="35" spans="1:10" x14ac:dyDescent="0.25">
      <c r="A35" s="22"/>
      <c r="B35" s="32"/>
      <c r="C35" s="236"/>
      <c r="D35" s="250"/>
      <c r="E35" s="43"/>
      <c r="F35" s="240"/>
      <c r="G35" s="48"/>
      <c r="H35" s="312"/>
      <c r="I35" s="245"/>
      <c r="J35" s="310"/>
    </row>
    <row r="36" spans="1:10" x14ac:dyDescent="0.25">
      <c r="A36" s="22"/>
      <c r="B36" s="32"/>
      <c r="C36" s="236"/>
      <c r="D36" s="250"/>
      <c r="E36" s="43"/>
      <c r="F36" s="240"/>
      <c r="G36" s="48"/>
      <c r="H36" s="312"/>
      <c r="I36" s="245"/>
      <c r="J36" s="310"/>
    </row>
    <row r="37" spans="1:10" x14ac:dyDescent="0.25">
      <c r="A37" s="22"/>
      <c r="B37" s="32"/>
      <c r="C37" s="236"/>
      <c r="D37" s="250"/>
      <c r="E37" s="43"/>
      <c r="F37" s="240"/>
      <c r="G37" s="48"/>
      <c r="H37" s="312"/>
      <c r="I37" s="245"/>
      <c r="J37" s="310"/>
    </row>
    <row r="38" spans="1:10" x14ac:dyDescent="0.25">
      <c r="A38" s="22"/>
      <c r="B38" s="32"/>
      <c r="C38" s="236"/>
      <c r="D38" s="250"/>
      <c r="E38" s="43"/>
      <c r="F38" s="240"/>
      <c r="G38" s="48"/>
      <c r="H38" s="312"/>
      <c r="I38" s="245"/>
      <c r="J38" s="310"/>
    </row>
    <row r="39" spans="1:10" x14ac:dyDescent="0.25">
      <c r="A39" s="22"/>
      <c r="B39" s="32"/>
      <c r="C39" s="236"/>
      <c r="D39" s="250"/>
      <c r="E39" s="43"/>
      <c r="F39" s="240"/>
      <c r="G39" s="48"/>
      <c r="H39" s="312"/>
      <c r="I39" s="245"/>
      <c r="J39" s="310"/>
    </row>
    <row r="40" spans="1:10" x14ac:dyDescent="0.25">
      <c r="A40" s="22"/>
      <c r="B40" s="32"/>
      <c r="C40" s="236"/>
      <c r="D40" s="250"/>
      <c r="E40" s="43"/>
      <c r="F40" s="240"/>
      <c r="G40" s="48"/>
      <c r="H40" s="312"/>
      <c r="I40" s="245"/>
      <c r="J40" s="310"/>
    </row>
    <row r="41" spans="1:10" x14ac:dyDescent="0.25">
      <c r="A41" s="22"/>
      <c r="B41" s="32"/>
      <c r="C41" s="236"/>
      <c r="D41" s="250"/>
      <c r="E41" s="43"/>
      <c r="F41" s="240"/>
      <c r="G41" s="48"/>
      <c r="H41" s="312"/>
      <c r="I41" s="245"/>
      <c r="J41" s="310"/>
    </row>
    <row r="42" spans="1:10" x14ac:dyDescent="0.25">
      <c r="A42" s="22"/>
      <c r="B42" s="32"/>
      <c r="C42" s="236"/>
      <c r="D42" s="250"/>
      <c r="E42" s="43"/>
      <c r="F42" s="240"/>
      <c r="G42" s="48"/>
      <c r="H42" s="312"/>
      <c r="I42" s="245"/>
      <c r="J42" s="310"/>
    </row>
    <row r="43" spans="1:10" x14ac:dyDescent="0.25">
      <c r="A43" s="22"/>
      <c r="B43" s="32"/>
      <c r="C43" s="236"/>
      <c r="D43" s="250"/>
      <c r="E43" s="43"/>
      <c r="F43" s="240"/>
      <c r="G43" s="48"/>
      <c r="H43" s="312"/>
      <c r="I43" s="245"/>
      <c r="J43" s="310"/>
    </row>
    <row r="44" spans="1:10" x14ac:dyDescent="0.25">
      <c r="A44" s="22"/>
      <c r="B44" s="32"/>
      <c r="C44" s="236"/>
      <c r="D44" s="250"/>
      <c r="E44" s="43"/>
      <c r="F44" s="240"/>
      <c r="G44" s="48"/>
      <c r="H44" s="312"/>
      <c r="I44" s="245"/>
      <c r="J44" s="310"/>
    </row>
    <row r="45" spans="1:10" x14ac:dyDescent="0.25">
      <c r="A45" s="22"/>
      <c r="B45" s="32"/>
      <c r="C45" s="236"/>
      <c r="D45" s="250"/>
      <c r="E45" s="43"/>
      <c r="F45" s="240"/>
      <c r="G45" s="48"/>
      <c r="H45" s="312"/>
      <c r="I45" s="245"/>
      <c r="J45" s="310"/>
    </row>
    <row r="46" spans="1:10" x14ac:dyDescent="0.25">
      <c r="A46" s="22"/>
      <c r="B46" s="32"/>
      <c r="C46" s="236"/>
      <c r="D46" s="250"/>
      <c r="E46" s="43"/>
      <c r="F46" s="240"/>
      <c r="G46" s="48"/>
      <c r="H46" s="312"/>
      <c r="I46" s="245"/>
      <c r="J46" s="310"/>
    </row>
    <row r="47" spans="1:10" x14ac:dyDescent="0.25">
      <c r="A47" s="22"/>
      <c r="B47" s="32"/>
      <c r="C47" s="236"/>
      <c r="D47" s="250"/>
      <c r="E47" s="43"/>
      <c r="F47" s="240"/>
      <c r="G47" s="48"/>
      <c r="H47" s="312"/>
      <c r="I47" s="245"/>
      <c r="J47" s="310"/>
    </row>
    <row r="48" spans="1:10" x14ac:dyDescent="0.25">
      <c r="A48" s="22"/>
      <c r="B48" s="32"/>
      <c r="C48" s="236"/>
      <c r="D48" s="250"/>
      <c r="E48" s="43"/>
      <c r="F48" s="240"/>
      <c r="G48" s="48"/>
      <c r="H48" s="312"/>
      <c r="I48" s="245"/>
      <c r="J48" s="310"/>
    </row>
    <row r="49" spans="1:10" x14ac:dyDescent="0.25">
      <c r="A49" s="22"/>
      <c r="B49" s="32"/>
      <c r="C49" s="236"/>
      <c r="D49" s="250"/>
      <c r="E49" s="43"/>
      <c r="F49" s="240"/>
      <c r="G49" s="48"/>
      <c r="H49" s="312"/>
      <c r="I49" s="245"/>
      <c r="J49" s="310"/>
    </row>
    <row r="50" spans="1:10" x14ac:dyDescent="0.25">
      <c r="A50" s="22"/>
      <c r="B50" s="32"/>
      <c r="C50" s="236"/>
      <c r="D50" s="250"/>
      <c r="E50" s="43"/>
      <c r="F50" s="240"/>
      <c r="G50" s="48"/>
      <c r="H50" s="312"/>
      <c r="I50" s="245"/>
      <c r="J50" s="310"/>
    </row>
    <row r="51" spans="1:10" x14ac:dyDescent="0.25">
      <c r="A51" s="22"/>
      <c r="B51" s="32"/>
      <c r="C51" s="236"/>
      <c r="D51" s="250"/>
      <c r="E51" s="43"/>
      <c r="F51" s="240"/>
      <c r="G51" s="48"/>
      <c r="H51" s="312"/>
      <c r="I51" s="245"/>
      <c r="J51" s="310"/>
    </row>
    <row r="52" spans="1:10" x14ac:dyDescent="0.25">
      <c r="A52" s="22"/>
      <c r="B52" s="32"/>
      <c r="C52" s="236"/>
      <c r="D52" s="250"/>
      <c r="E52" s="43"/>
      <c r="F52" s="240"/>
      <c r="G52" s="48"/>
      <c r="H52" s="312"/>
      <c r="I52" s="245"/>
      <c r="J52" s="310"/>
    </row>
    <row r="53" spans="1:10" x14ac:dyDescent="0.25">
      <c r="A53" s="22"/>
      <c r="B53" s="32"/>
      <c r="C53" s="236"/>
      <c r="D53" s="250"/>
      <c r="E53" s="43"/>
      <c r="F53" s="240"/>
      <c r="G53" s="48"/>
      <c r="H53" s="312"/>
      <c r="I53" s="245"/>
      <c r="J53" s="310"/>
    </row>
    <row r="54" spans="1:10" x14ac:dyDescent="0.25">
      <c r="A54" s="22"/>
      <c r="B54" s="32"/>
      <c r="C54" s="236"/>
      <c r="D54" s="250"/>
      <c r="E54" s="43"/>
      <c r="F54" s="240"/>
      <c r="G54" s="48"/>
      <c r="H54" s="312"/>
      <c r="I54" s="245"/>
      <c r="J54" s="310"/>
    </row>
    <row r="55" spans="1:10" x14ac:dyDescent="0.25">
      <c r="A55" s="22"/>
      <c r="B55" s="23"/>
      <c r="C55" s="236"/>
      <c r="D55" s="250"/>
      <c r="E55" s="43"/>
      <c r="F55" s="240"/>
      <c r="G55" s="48"/>
      <c r="H55" s="312"/>
      <c r="I55" s="245"/>
      <c r="J55" s="310"/>
    </row>
    <row r="56" spans="1:10" x14ac:dyDescent="0.25">
      <c r="A56" s="22"/>
      <c r="B56" s="23"/>
      <c r="C56" s="236"/>
      <c r="D56" s="250"/>
      <c r="E56" s="43"/>
      <c r="F56" s="240"/>
      <c r="G56" s="48"/>
      <c r="H56" s="312"/>
      <c r="I56" s="245"/>
      <c r="J56" s="310"/>
    </row>
    <row r="57" spans="1:10" x14ac:dyDescent="0.25">
      <c r="A57" s="22"/>
      <c r="B57" s="23"/>
      <c r="C57" s="236"/>
      <c r="D57" s="250"/>
      <c r="E57" s="43"/>
      <c r="F57" s="240"/>
      <c r="G57" s="48"/>
      <c r="H57" s="312"/>
      <c r="I57" s="245"/>
      <c r="J57" s="310"/>
    </row>
    <row r="58" spans="1:10" x14ac:dyDescent="0.25">
      <c r="A58" s="22"/>
      <c r="B58" s="23"/>
      <c r="C58" s="236"/>
      <c r="D58" s="250"/>
      <c r="E58" s="43"/>
      <c r="F58" s="240"/>
      <c r="G58" s="48"/>
      <c r="H58" s="312"/>
      <c r="I58" s="245"/>
      <c r="J58" s="310"/>
    </row>
    <row r="59" spans="1:10" x14ac:dyDescent="0.25">
      <c r="A59" s="22"/>
      <c r="B59" s="23"/>
      <c r="C59" s="236"/>
      <c r="D59" s="250"/>
      <c r="E59" s="43"/>
      <c r="F59" s="240"/>
      <c r="G59" s="48"/>
      <c r="H59" s="312"/>
      <c r="I59" s="245"/>
      <c r="J59" s="310"/>
    </row>
    <row r="60" spans="1:10" x14ac:dyDescent="0.25">
      <c r="A60" s="22"/>
      <c r="B60" s="23"/>
      <c r="C60" s="236"/>
      <c r="D60" s="250"/>
      <c r="E60" s="43"/>
      <c r="F60" s="240"/>
      <c r="G60" s="48"/>
      <c r="H60" s="312"/>
      <c r="I60" s="245"/>
      <c r="J60" s="310"/>
    </row>
    <row r="61" spans="1:10" x14ac:dyDescent="0.25">
      <c r="A61" s="22"/>
      <c r="B61" s="23"/>
      <c r="C61" s="236"/>
      <c r="D61" s="250"/>
      <c r="E61" s="43"/>
      <c r="F61" s="240"/>
      <c r="G61" s="48"/>
      <c r="H61" s="312"/>
      <c r="I61" s="245"/>
      <c r="J61" s="310"/>
    </row>
    <row r="62" spans="1:10" x14ac:dyDescent="0.25">
      <c r="A62" s="22"/>
      <c r="B62" s="247"/>
      <c r="C62" s="236"/>
      <c r="D62" s="250"/>
      <c r="E62" s="43"/>
      <c r="F62" s="240"/>
      <c r="G62" s="48"/>
      <c r="H62" s="312"/>
      <c r="I62" s="245"/>
      <c r="J62" s="310"/>
    </row>
    <row r="63" spans="1:10" x14ac:dyDescent="0.25">
      <c r="A63" s="22"/>
      <c r="B63" s="23"/>
      <c r="C63" s="236"/>
      <c r="D63" s="250"/>
      <c r="E63" s="43"/>
      <c r="F63" s="240"/>
      <c r="G63" s="48"/>
      <c r="H63" s="312"/>
      <c r="I63" s="245"/>
      <c r="J63" s="310"/>
    </row>
    <row r="64" spans="1:10" x14ac:dyDescent="0.25">
      <c r="A64" s="22"/>
      <c r="B64" s="23"/>
      <c r="C64" s="236"/>
      <c r="D64" s="250"/>
      <c r="E64" s="43"/>
      <c r="F64" s="240"/>
      <c r="G64" s="48"/>
      <c r="H64" s="312"/>
      <c r="I64" s="245"/>
      <c r="J64" s="310"/>
    </row>
    <row r="65" spans="1:10" x14ac:dyDescent="0.25">
      <c r="A65" s="22"/>
      <c r="B65" s="247"/>
      <c r="C65" s="236"/>
      <c r="D65" s="250"/>
      <c r="E65" s="43"/>
      <c r="F65" s="240"/>
      <c r="G65" s="48"/>
      <c r="H65" s="312"/>
      <c r="I65" s="245"/>
      <c r="J65" s="310"/>
    </row>
    <row r="66" spans="1:10" x14ac:dyDescent="0.25">
      <c r="A66" s="22"/>
      <c r="B66" s="23"/>
      <c r="C66" s="236"/>
      <c r="D66" s="250"/>
      <c r="E66" s="43"/>
      <c r="F66" s="240"/>
      <c r="G66" s="48"/>
      <c r="H66" s="312"/>
      <c r="I66" s="245"/>
      <c r="J66" s="310"/>
    </row>
    <row r="67" spans="1:10" x14ac:dyDescent="0.25">
      <c r="A67" s="22"/>
      <c r="B67" s="247"/>
      <c r="C67" s="236"/>
      <c r="D67" s="250"/>
      <c r="E67" s="43"/>
      <c r="F67" s="240"/>
      <c r="G67" s="48"/>
      <c r="H67" s="312"/>
      <c r="I67" s="245"/>
      <c r="J67" s="310"/>
    </row>
    <row r="68" spans="1:10" x14ac:dyDescent="0.25">
      <c r="A68" s="22"/>
      <c r="B68" s="23"/>
      <c r="C68" s="238"/>
      <c r="D68" s="250"/>
      <c r="E68" s="43"/>
      <c r="F68" s="240"/>
      <c r="G68" s="48"/>
      <c r="H68" s="312"/>
      <c r="I68" s="245"/>
      <c r="J68" s="310"/>
    </row>
    <row r="69" spans="1:10" x14ac:dyDescent="0.25">
      <c r="A69" s="22"/>
      <c r="B69" s="23"/>
      <c r="C69" s="238"/>
      <c r="D69" s="250"/>
      <c r="E69" s="43"/>
      <c r="F69" s="240"/>
      <c r="G69" s="48"/>
      <c r="H69" s="312"/>
      <c r="I69" s="245"/>
      <c r="J69" s="310"/>
    </row>
    <row r="70" spans="1:10" x14ac:dyDescent="0.25">
      <c r="A70" s="22"/>
      <c r="B70" s="23"/>
      <c r="C70" s="238"/>
      <c r="D70" s="250"/>
      <c r="E70" s="43"/>
      <c r="F70" s="240"/>
      <c r="G70" s="48"/>
      <c r="H70" s="312"/>
      <c r="I70" s="245"/>
      <c r="J70" s="310"/>
    </row>
    <row r="71" spans="1:10" x14ac:dyDescent="0.25">
      <c r="A71" s="22"/>
      <c r="B71" s="23"/>
      <c r="C71" s="238"/>
      <c r="D71" s="250"/>
      <c r="E71" s="43"/>
      <c r="F71" s="240"/>
      <c r="G71" s="48"/>
      <c r="H71" s="312"/>
      <c r="I71" s="245"/>
      <c r="J71" s="310"/>
    </row>
    <row r="72" spans="1:10" x14ac:dyDescent="0.25">
      <c r="A72" s="22"/>
      <c r="B72" s="223"/>
      <c r="C72" s="234"/>
      <c r="D72" s="250"/>
      <c r="E72" s="43"/>
      <c r="F72" s="240"/>
      <c r="G72" s="48"/>
      <c r="H72" s="312"/>
      <c r="I72" s="245"/>
      <c r="J72" s="310"/>
    </row>
    <row r="73" spans="1:10" x14ac:dyDescent="0.25">
      <c r="A73" s="22"/>
      <c r="B73" s="223"/>
      <c r="C73" s="234"/>
      <c r="D73" s="250"/>
      <c r="E73" s="43"/>
      <c r="F73" s="240"/>
      <c r="G73" s="48"/>
      <c r="H73" s="312"/>
      <c r="I73" s="245"/>
      <c r="J73" s="310"/>
    </row>
    <row r="74" spans="1:10" x14ac:dyDescent="0.25">
      <c r="A74" s="22"/>
      <c r="B74" s="223"/>
      <c r="C74" s="234"/>
      <c r="D74" s="250"/>
      <c r="E74" s="43"/>
      <c r="F74" s="240"/>
      <c r="G74" s="48"/>
      <c r="H74" s="312"/>
      <c r="I74" s="245"/>
      <c r="J74" s="310"/>
    </row>
    <row r="75" spans="1:10" x14ac:dyDescent="0.25">
      <c r="A75" s="22"/>
      <c r="B75" s="223"/>
      <c r="C75" s="234"/>
      <c r="D75" s="250"/>
      <c r="E75" s="43"/>
      <c r="F75" s="240"/>
      <c r="G75" s="48"/>
      <c r="H75" s="312"/>
      <c r="I75" s="245"/>
      <c r="J75" s="310"/>
    </row>
    <row r="76" spans="1:10" x14ac:dyDescent="0.25">
      <c r="A76" s="22"/>
      <c r="B76" s="223"/>
      <c r="C76" s="234"/>
      <c r="D76" s="250"/>
      <c r="E76" s="43"/>
      <c r="F76" s="240"/>
      <c r="G76" s="48"/>
      <c r="H76" s="312"/>
      <c r="I76" s="245"/>
      <c r="J76" s="310"/>
    </row>
    <row r="77" spans="1:10" x14ac:dyDescent="0.25">
      <c r="A77" s="22"/>
      <c r="B77" s="23"/>
      <c r="C77" s="238"/>
      <c r="D77" s="250"/>
      <c r="E77" s="43"/>
      <c r="F77" s="240"/>
      <c r="G77" s="48"/>
      <c r="H77" s="312"/>
      <c r="I77" s="245"/>
      <c r="J77" s="310"/>
    </row>
    <row r="78" spans="1:10" x14ac:dyDescent="0.25">
      <c r="A78" s="22"/>
      <c r="B78" s="1"/>
      <c r="C78" s="239"/>
      <c r="D78" s="250"/>
      <c r="E78" s="43"/>
      <c r="F78" s="240"/>
      <c r="G78" s="48"/>
      <c r="H78" s="312"/>
      <c r="I78" s="245"/>
      <c r="J78" s="310"/>
    </row>
    <row r="79" spans="1:10" x14ac:dyDescent="0.25">
      <c r="A79" s="22"/>
      <c r="B79" s="23"/>
      <c r="C79" s="238"/>
      <c r="D79" s="238"/>
      <c r="E79" s="43"/>
      <c r="F79" s="240"/>
      <c r="G79" s="48"/>
      <c r="H79" s="312"/>
      <c r="I79" s="245"/>
      <c r="J79" s="310"/>
    </row>
    <row r="80" spans="1:10" x14ac:dyDescent="0.25">
      <c r="A80" s="22"/>
      <c r="B80" s="23"/>
      <c r="C80" s="238"/>
      <c r="D80" s="238"/>
      <c r="E80" s="43"/>
      <c r="F80" s="240"/>
      <c r="G80" s="48"/>
      <c r="H80" s="312"/>
      <c r="I80" s="245"/>
      <c r="J80" s="310"/>
    </row>
    <row r="81" spans="1:10" x14ac:dyDescent="0.25">
      <c r="A81" s="22"/>
      <c r="B81" s="23"/>
      <c r="C81" s="238"/>
      <c r="D81" s="238"/>
      <c r="E81" s="43"/>
      <c r="F81" s="240"/>
      <c r="G81" s="48"/>
      <c r="H81" s="312"/>
      <c r="I81" s="245"/>
      <c r="J81" s="310"/>
    </row>
    <row r="82" spans="1:10" x14ac:dyDescent="0.25">
      <c r="A82" s="22"/>
      <c r="B82" s="23"/>
      <c r="C82" s="238"/>
      <c r="D82" s="238"/>
      <c r="E82" s="43"/>
      <c r="F82" s="240"/>
      <c r="G82" s="48"/>
      <c r="H82" s="312"/>
      <c r="I82" s="245"/>
      <c r="J82" s="310"/>
    </row>
    <row r="83" spans="1:10" x14ac:dyDescent="0.25">
      <c r="A83" s="22"/>
      <c r="B83" s="1"/>
      <c r="C83" s="239"/>
      <c r="D83" s="239"/>
      <c r="E83" s="43"/>
      <c r="F83" s="240"/>
      <c r="G83" s="48"/>
      <c r="H83" s="312"/>
      <c r="I83" s="245"/>
      <c r="J83" s="310"/>
    </row>
    <row r="84" spans="1:10" x14ac:dyDescent="0.25">
      <c r="A84" s="22"/>
      <c r="B84" s="23"/>
      <c r="C84" s="238"/>
      <c r="D84" s="238"/>
      <c r="E84" s="43"/>
      <c r="F84" s="240"/>
      <c r="G84" s="48"/>
      <c r="H84" s="312"/>
      <c r="I84" s="245"/>
      <c r="J84" s="310"/>
    </row>
    <row r="85" spans="1:10" x14ac:dyDescent="0.25">
      <c r="A85" s="22"/>
      <c r="B85" s="23"/>
      <c r="C85" s="238"/>
      <c r="D85" s="238"/>
      <c r="E85" s="43"/>
      <c r="F85" s="240"/>
      <c r="G85" s="48"/>
      <c r="H85" s="312"/>
      <c r="I85" s="245"/>
      <c r="J85" s="310"/>
    </row>
    <row r="86" spans="1:10" x14ac:dyDescent="0.25">
      <c r="A86" s="22"/>
      <c r="B86" s="23"/>
      <c r="C86" s="238"/>
      <c r="D86" s="238"/>
      <c r="E86" s="4"/>
      <c r="F86" s="121"/>
      <c r="G86" s="48"/>
      <c r="H86" s="312"/>
      <c r="I86" s="245"/>
      <c r="J86" s="310"/>
    </row>
    <row r="87" spans="1:10" x14ac:dyDescent="0.25">
      <c r="A87" s="22"/>
      <c r="B87" s="23"/>
      <c r="C87" s="238"/>
      <c r="D87" s="238"/>
      <c r="E87" s="4"/>
      <c r="F87" s="121"/>
      <c r="G87" s="48"/>
      <c r="H87" s="312"/>
      <c r="I87" s="245"/>
      <c r="J87" s="310"/>
    </row>
    <row r="88" spans="1:10" x14ac:dyDescent="0.25">
      <c r="A88" s="22"/>
      <c r="B88" s="99"/>
      <c r="C88" s="101"/>
      <c r="D88" s="101"/>
      <c r="E88" s="4"/>
      <c r="F88" s="121"/>
      <c r="G88" s="48"/>
      <c r="H88" s="25"/>
      <c r="I88" s="52"/>
      <c r="J88" s="26"/>
    </row>
    <row r="89" spans="1:10" x14ac:dyDescent="0.25">
      <c r="A89" s="22"/>
      <c r="B89" s="99"/>
      <c r="C89" s="101"/>
      <c r="D89" s="101"/>
      <c r="E89" s="4"/>
      <c r="F89" s="121"/>
      <c r="G89" s="48"/>
      <c r="H89" s="25"/>
      <c r="I89" s="52"/>
      <c r="J89" s="26"/>
    </row>
    <row r="90" spans="1:10" x14ac:dyDescent="0.25">
      <c r="A90" s="22"/>
      <c r="B90" s="99"/>
      <c r="C90" s="101"/>
      <c r="D90" s="101"/>
      <c r="E90" s="4"/>
      <c r="F90" s="121"/>
      <c r="G90" s="48"/>
      <c r="H90" s="25"/>
      <c r="I90" s="52"/>
      <c r="J90" s="26"/>
    </row>
    <row r="91" spans="1:10" x14ac:dyDescent="0.25">
      <c r="A91" s="22"/>
      <c r="B91" s="99"/>
      <c r="C91" s="101"/>
      <c r="D91" s="101"/>
      <c r="E91" s="4"/>
      <c r="F91" s="121"/>
      <c r="G91" s="48"/>
      <c r="H91" s="25"/>
      <c r="I91" s="52"/>
      <c r="J91" s="26"/>
    </row>
    <row r="92" spans="1:10" x14ac:dyDescent="0.25">
      <c r="A92" s="22"/>
      <c r="B92" s="99"/>
      <c r="C92" s="101"/>
      <c r="D92" s="101"/>
      <c r="E92" s="4"/>
      <c r="F92" s="121"/>
      <c r="G92" s="48"/>
      <c r="H92" s="25"/>
      <c r="I92" s="52"/>
      <c r="J92" s="26"/>
    </row>
    <row r="93" spans="1:10" x14ac:dyDescent="0.25">
      <c r="A93" s="22"/>
      <c r="B93" s="99"/>
      <c r="C93" s="101"/>
      <c r="D93" s="101"/>
      <c r="E93" s="4"/>
      <c r="F93" s="121"/>
      <c r="G93" s="48"/>
      <c r="H93" s="25"/>
      <c r="I93" s="52"/>
      <c r="J93" s="26"/>
    </row>
    <row r="94" spans="1:10" x14ac:dyDescent="0.25">
      <c r="A94" s="22"/>
      <c r="B94" s="23"/>
      <c r="C94" s="238"/>
      <c r="D94" s="238"/>
      <c r="E94" s="24"/>
      <c r="F94" s="238"/>
      <c r="G94" s="48"/>
      <c r="H94" s="25"/>
      <c r="I94" s="52"/>
      <c r="J94" s="26"/>
    </row>
    <row r="95" spans="1:10" x14ac:dyDescent="0.25">
      <c r="A95" s="22"/>
      <c r="B95" s="23"/>
      <c r="C95" s="238"/>
      <c r="D95" s="238"/>
      <c r="E95" s="24"/>
      <c r="F95" s="238"/>
      <c r="G95" s="48"/>
      <c r="H95" s="25"/>
      <c r="I95" s="52"/>
      <c r="J95" s="26"/>
    </row>
    <row r="96" spans="1:10" x14ac:dyDescent="0.25">
      <c r="A96" s="22"/>
      <c r="B96" s="313" t="s">
        <v>463</v>
      </c>
      <c r="C96" s="314"/>
      <c r="D96" s="238"/>
      <c r="E96" s="24"/>
      <c r="F96" s="238"/>
      <c r="G96" s="48"/>
      <c r="H96" s="25"/>
      <c r="I96" s="52"/>
      <c r="J96" s="26"/>
    </row>
    <row r="97" spans="1:10" x14ac:dyDescent="0.25">
      <c r="A97" s="22"/>
      <c r="B97" s="315" t="s">
        <v>441</v>
      </c>
      <c r="C97" s="314" t="s">
        <v>481</v>
      </c>
      <c r="D97" s="238"/>
      <c r="E97" s="24"/>
      <c r="F97" s="238"/>
      <c r="G97" s="48"/>
      <c r="H97" s="25"/>
      <c r="I97" s="52"/>
      <c r="J97" s="26"/>
    </row>
    <row r="98" spans="1:10" x14ac:dyDescent="0.25">
      <c r="A98" s="22"/>
      <c r="B98" s="315" t="s">
        <v>464</v>
      </c>
      <c r="C98" s="314" t="s">
        <v>467</v>
      </c>
      <c r="D98" s="238"/>
      <c r="E98" s="24"/>
      <c r="F98" s="238"/>
      <c r="G98" s="48"/>
      <c r="H98" s="25"/>
      <c r="I98" s="52"/>
      <c r="J98" s="26"/>
    </row>
    <row r="99" spans="1:10" x14ac:dyDescent="0.25">
      <c r="A99" s="22"/>
      <c r="B99" s="315" t="s">
        <v>0</v>
      </c>
      <c r="C99" s="314" t="s">
        <v>468</v>
      </c>
      <c r="D99" s="238"/>
      <c r="E99" s="24"/>
      <c r="F99" s="238"/>
      <c r="G99" s="48"/>
      <c r="H99" s="25"/>
      <c r="I99" s="52"/>
      <c r="J99" s="26"/>
    </row>
    <row r="100" spans="1:10" x14ac:dyDescent="0.25">
      <c r="A100" s="22"/>
      <c r="B100" s="315" t="s">
        <v>397</v>
      </c>
      <c r="C100" s="314" t="s">
        <v>482</v>
      </c>
      <c r="D100" s="238"/>
      <c r="E100" s="24"/>
      <c r="F100" s="238"/>
      <c r="G100" s="48"/>
      <c r="H100" s="25"/>
      <c r="I100" s="52"/>
      <c r="J100" s="26"/>
    </row>
    <row r="101" spans="1:10" x14ac:dyDescent="0.25">
      <c r="A101" s="22"/>
      <c r="B101" s="315" t="s">
        <v>400</v>
      </c>
      <c r="C101" s="314" t="s">
        <v>483</v>
      </c>
      <c r="D101" s="238"/>
      <c r="E101" s="24"/>
      <c r="F101" s="238"/>
      <c r="G101" s="48"/>
      <c r="H101" s="25"/>
      <c r="I101" s="52"/>
      <c r="J101" s="26"/>
    </row>
    <row r="102" spans="1:10" x14ac:dyDescent="0.25">
      <c r="A102" s="22"/>
      <c r="B102" s="315" t="s">
        <v>469</v>
      </c>
      <c r="C102" s="314" t="s">
        <v>470</v>
      </c>
      <c r="D102" s="238"/>
      <c r="E102" s="24"/>
      <c r="F102" s="238"/>
      <c r="G102" s="48"/>
      <c r="H102" s="25"/>
      <c r="I102" s="52"/>
      <c r="J102" s="26"/>
    </row>
    <row r="103" spans="1:10" x14ac:dyDescent="0.25">
      <c r="A103" s="22"/>
      <c r="B103" s="315" t="s">
        <v>484</v>
      </c>
      <c r="C103" s="314" t="s">
        <v>485</v>
      </c>
      <c r="D103" s="238"/>
      <c r="E103" s="24"/>
      <c r="F103" s="238"/>
      <c r="G103" s="48"/>
      <c r="H103" s="25"/>
      <c r="I103" s="52"/>
      <c r="J103" s="26"/>
    </row>
    <row r="104" spans="1:10" x14ac:dyDescent="0.25">
      <c r="A104" s="22"/>
      <c r="B104" s="315" t="s">
        <v>401</v>
      </c>
      <c r="C104" s="314" t="s">
        <v>465</v>
      </c>
      <c r="D104" s="238"/>
      <c r="E104" s="24"/>
      <c r="F104" s="238"/>
      <c r="G104" s="48"/>
      <c r="H104" s="25"/>
      <c r="I104" s="52"/>
      <c r="J104" s="26"/>
    </row>
    <row r="105" spans="1:10" x14ac:dyDescent="0.25">
      <c r="A105" s="22"/>
      <c r="B105" s="315" t="s">
        <v>30</v>
      </c>
      <c r="C105" s="314" t="s">
        <v>466</v>
      </c>
      <c r="D105" s="238"/>
      <c r="E105" s="24"/>
      <c r="F105" s="238"/>
      <c r="G105" s="48"/>
      <c r="H105" s="25"/>
      <c r="I105" s="52"/>
      <c r="J105" s="26"/>
    </row>
    <row r="106" spans="1:10" x14ac:dyDescent="0.25">
      <c r="A106" s="22"/>
      <c r="B106" s="315" t="s">
        <v>402</v>
      </c>
      <c r="C106" s="314" t="s">
        <v>486</v>
      </c>
      <c r="D106" s="238"/>
      <c r="E106" s="24"/>
      <c r="F106" s="238"/>
      <c r="G106" s="12"/>
      <c r="H106" s="25"/>
      <c r="I106" s="52"/>
      <c r="J106" s="26"/>
    </row>
    <row r="107" spans="1:10" x14ac:dyDescent="0.25">
      <c r="A107" s="22"/>
      <c r="B107" s="315" t="s">
        <v>31</v>
      </c>
      <c r="C107" s="314" t="s">
        <v>487</v>
      </c>
      <c r="D107" s="238"/>
      <c r="E107" s="24"/>
      <c r="F107" s="238"/>
      <c r="G107" s="12"/>
      <c r="H107" s="25"/>
      <c r="I107" s="52"/>
      <c r="J107" s="26"/>
    </row>
  </sheetData>
  <sortState ref="I3:I20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8.140625" style="103" customWidth="1"/>
    <col min="9" max="9" width="4.28515625" customWidth="1"/>
    <col min="10" max="10" width="9.140625" customWidth="1"/>
    <col min="11" max="11" width="6.7109375" customWidth="1"/>
  </cols>
  <sheetData>
    <row r="1" spans="1:10" ht="18.75" x14ac:dyDescent="0.3">
      <c r="A1" s="351" t="s">
        <v>396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2.0520833333333332E-2</v>
      </c>
      <c r="I3" s="51"/>
      <c r="J3" s="311">
        <f t="shared" ref="J3:J15" si="0">H3/6.2</f>
        <v>3.3098118279569887E-3</v>
      </c>
    </row>
    <row r="4" spans="1:10" x14ac:dyDescent="0.25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2.1238425925925924E-2</v>
      </c>
      <c r="I4" s="51"/>
      <c r="J4" s="310">
        <f t="shared" si="0"/>
        <v>3.4255525686977296E-3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2.1400462962962965E-2</v>
      </c>
      <c r="I5" s="51"/>
      <c r="J5" s="310">
        <f t="shared" si="0"/>
        <v>3.451687574671446E-3</v>
      </c>
    </row>
    <row r="6" spans="1:10" x14ac:dyDescent="0.25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2.2083333333333333E-2</v>
      </c>
      <c r="I6" s="51"/>
      <c r="J6" s="310">
        <f t="shared" si="0"/>
        <v>3.561827956989247E-3</v>
      </c>
    </row>
    <row r="7" spans="1:10" x14ac:dyDescent="0.25">
      <c r="A7" s="34">
        <v>5</v>
      </c>
      <c r="B7" s="32" t="s">
        <v>106</v>
      </c>
      <c r="C7" s="235">
        <v>1988</v>
      </c>
      <c r="D7" s="233" t="s">
        <v>398</v>
      </c>
      <c r="E7" s="43" t="s">
        <v>398</v>
      </c>
      <c r="F7" s="240">
        <v>26</v>
      </c>
      <c r="G7" s="48" t="s">
        <v>323</v>
      </c>
      <c r="H7" s="312">
        <v>2.210648148148148E-2</v>
      </c>
      <c r="I7" s="51"/>
      <c r="J7" s="310">
        <f t="shared" si="0"/>
        <v>3.5655615292712064E-3</v>
      </c>
    </row>
    <row r="8" spans="1:10" x14ac:dyDescent="0.25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2.2395833333333334E-2</v>
      </c>
      <c r="I8" s="51"/>
      <c r="J8" s="310">
        <f t="shared" si="0"/>
        <v>3.6122311827956988E-3</v>
      </c>
    </row>
    <row r="9" spans="1:10" x14ac:dyDescent="0.25">
      <c r="A9" s="34">
        <v>7</v>
      </c>
      <c r="B9" s="223" t="s">
        <v>513</v>
      </c>
      <c r="C9" s="234">
        <v>1989</v>
      </c>
      <c r="D9" s="250" t="s">
        <v>398</v>
      </c>
      <c r="E9" s="43" t="s">
        <v>398</v>
      </c>
      <c r="F9" s="240">
        <v>25</v>
      </c>
      <c r="G9" s="225" t="s">
        <v>323</v>
      </c>
      <c r="H9" s="312">
        <v>2.2615740740740742E-2</v>
      </c>
      <c r="I9" s="51"/>
      <c r="J9" s="310">
        <f t="shared" si="0"/>
        <v>3.6477001194743131E-3</v>
      </c>
    </row>
    <row r="10" spans="1:10" x14ac:dyDescent="0.25">
      <c r="A10" s="34">
        <v>8</v>
      </c>
      <c r="B10" s="33" t="s">
        <v>288</v>
      </c>
      <c r="C10" s="236">
        <v>1994</v>
      </c>
      <c r="D10" s="240" t="s">
        <v>398</v>
      </c>
      <c r="E10" s="43" t="s">
        <v>398</v>
      </c>
      <c r="F10" s="240">
        <v>20</v>
      </c>
      <c r="G10" s="47" t="s">
        <v>349</v>
      </c>
      <c r="H10" s="312">
        <v>2.2916666666666669E-2</v>
      </c>
      <c r="I10" s="51"/>
      <c r="J10" s="310">
        <f t="shared" si="0"/>
        <v>3.6962365591397851E-3</v>
      </c>
    </row>
    <row r="11" spans="1:10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2.5011574074074075E-2</v>
      </c>
      <c r="I11" s="51"/>
      <c r="J11" s="310">
        <f t="shared" si="0"/>
        <v>4.034124850657109E-3</v>
      </c>
    </row>
    <row r="12" spans="1:10" x14ac:dyDescent="0.25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2.614583333333333E-2</v>
      </c>
      <c r="I12" s="51"/>
      <c r="J12" s="310">
        <f t="shared" si="0"/>
        <v>4.2170698924731175E-3</v>
      </c>
    </row>
    <row r="13" spans="1:10" x14ac:dyDescent="0.25">
      <c r="A13" s="34">
        <v>11</v>
      </c>
      <c r="B13" s="223" t="s">
        <v>113</v>
      </c>
      <c r="C13" s="234">
        <v>1958</v>
      </c>
      <c r="D13" s="250" t="s">
        <v>399</v>
      </c>
      <c r="E13" s="43" t="s">
        <v>493</v>
      </c>
      <c r="F13" s="240">
        <v>56</v>
      </c>
      <c r="G13" s="225" t="s">
        <v>334</v>
      </c>
      <c r="H13" s="312">
        <v>2.7546296296296294E-2</v>
      </c>
      <c r="I13" s="51"/>
      <c r="J13" s="310">
        <f t="shared" si="0"/>
        <v>4.4429510155316598E-3</v>
      </c>
    </row>
    <row r="14" spans="1:10" x14ac:dyDescent="0.25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2.836805555555556E-2</v>
      </c>
      <c r="I14" s="51"/>
      <c r="J14" s="310">
        <f t="shared" si="0"/>
        <v>4.5754928315412191E-3</v>
      </c>
    </row>
    <row r="15" spans="1:10" x14ac:dyDescent="0.25">
      <c r="A15" s="34">
        <v>13</v>
      </c>
      <c r="B15" s="32" t="s">
        <v>58</v>
      </c>
      <c r="C15" s="235">
        <v>1949</v>
      </c>
      <c r="D15" s="233" t="s">
        <v>398</v>
      </c>
      <c r="E15" s="43" t="s">
        <v>501</v>
      </c>
      <c r="F15" s="240">
        <v>65</v>
      </c>
      <c r="G15" s="48" t="s">
        <v>332</v>
      </c>
      <c r="H15" s="312">
        <v>2.9212962962962965E-2</v>
      </c>
      <c r="I15" s="51"/>
      <c r="J15" s="310">
        <f t="shared" si="0"/>
        <v>4.7117682198327361E-3</v>
      </c>
    </row>
    <row r="16" spans="1:10" x14ac:dyDescent="0.25">
      <c r="A16" s="246"/>
      <c r="B16" s="23"/>
      <c r="C16" s="238"/>
      <c r="D16" s="238"/>
      <c r="E16" s="4"/>
      <c r="F16" s="121"/>
      <c r="G16" s="12"/>
      <c r="H16" s="316"/>
      <c r="I16" s="317"/>
      <c r="J16" s="318"/>
    </row>
    <row r="17" spans="1:10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x14ac:dyDescent="0.25">
      <c r="A18" s="36" t="s">
        <v>441</v>
      </c>
      <c r="B18" s="39" t="s">
        <v>464</v>
      </c>
      <c r="C18" s="232" t="s">
        <v>0</v>
      </c>
      <c r="D18" s="232" t="s">
        <v>397</v>
      </c>
      <c r="E18" s="38" t="s">
        <v>401</v>
      </c>
      <c r="F18" s="232" t="s">
        <v>400</v>
      </c>
      <c r="G18" s="44" t="s">
        <v>469</v>
      </c>
      <c r="H18" s="44" t="s">
        <v>29</v>
      </c>
      <c r="I18" s="50" t="s">
        <v>402</v>
      </c>
      <c r="J18" s="37" t="s">
        <v>31</v>
      </c>
    </row>
    <row r="19" spans="1:10" x14ac:dyDescent="0.25">
      <c r="A19" s="22">
        <v>1</v>
      </c>
      <c r="B19" s="23" t="s">
        <v>103</v>
      </c>
      <c r="C19" s="238">
        <v>1999</v>
      </c>
      <c r="D19" s="238" t="s">
        <v>398</v>
      </c>
      <c r="E19" s="43" t="s">
        <v>507</v>
      </c>
      <c r="F19" s="240">
        <v>15</v>
      </c>
      <c r="G19" s="12" t="s">
        <v>349</v>
      </c>
      <c r="H19" s="312">
        <v>1.0613425925925927E-2</v>
      </c>
      <c r="I19" s="245"/>
      <c r="J19" s="311">
        <f t="shared" ref="J19:J23" si="1">H19/3.1</f>
        <v>3.4236857825567504E-3</v>
      </c>
    </row>
    <row r="20" spans="1:10" x14ac:dyDescent="0.25">
      <c r="A20" s="22">
        <v>2</v>
      </c>
      <c r="B20" s="247" t="s">
        <v>407</v>
      </c>
      <c r="C20" s="248">
        <v>2001</v>
      </c>
      <c r="D20" s="248" t="s">
        <v>398</v>
      </c>
      <c r="E20" s="43" t="s">
        <v>509</v>
      </c>
      <c r="F20" s="240">
        <v>13</v>
      </c>
      <c r="G20" s="249" t="s">
        <v>349</v>
      </c>
      <c r="H20" s="312">
        <v>1.087962962962963E-2</v>
      </c>
      <c r="I20" s="245"/>
      <c r="J20" s="310">
        <f t="shared" si="1"/>
        <v>3.509557945041816E-3</v>
      </c>
    </row>
    <row r="21" spans="1:10" x14ac:dyDescent="0.25">
      <c r="A21" s="22">
        <v>3</v>
      </c>
      <c r="B21" s="23" t="s">
        <v>415</v>
      </c>
      <c r="C21" s="238">
        <v>2002</v>
      </c>
      <c r="D21" s="238" t="s">
        <v>398</v>
      </c>
      <c r="E21" s="43" t="s">
        <v>509</v>
      </c>
      <c r="F21" s="240">
        <v>12</v>
      </c>
      <c r="G21" s="12" t="s">
        <v>349</v>
      </c>
      <c r="H21" s="312">
        <v>1.2708333333333334E-2</v>
      </c>
      <c r="I21" s="245"/>
      <c r="J21" s="310">
        <f t="shared" si="1"/>
        <v>4.0994623655913982E-3</v>
      </c>
    </row>
    <row r="22" spans="1:10" x14ac:dyDescent="0.25">
      <c r="A22" s="22">
        <v>4</v>
      </c>
      <c r="B22" s="247" t="s">
        <v>405</v>
      </c>
      <c r="C22" s="248">
        <v>2002</v>
      </c>
      <c r="D22" s="248" t="s">
        <v>406</v>
      </c>
      <c r="E22" s="43" t="s">
        <v>510</v>
      </c>
      <c r="F22" s="240">
        <v>12</v>
      </c>
      <c r="G22" s="249" t="s">
        <v>323</v>
      </c>
      <c r="H22" s="312">
        <v>1.4224537037037037E-2</v>
      </c>
      <c r="I22" s="245"/>
      <c r="J22" s="310">
        <f t="shared" si="1"/>
        <v>4.5885603345280765E-3</v>
      </c>
    </row>
    <row r="23" spans="1:10" x14ac:dyDescent="0.25">
      <c r="A23" s="22">
        <v>5</v>
      </c>
      <c r="B23" s="99" t="s">
        <v>496</v>
      </c>
      <c r="C23" s="101">
        <v>2003</v>
      </c>
      <c r="D23" s="101" t="s">
        <v>398</v>
      </c>
      <c r="E23" s="43" t="s">
        <v>509</v>
      </c>
      <c r="F23" s="240">
        <v>11</v>
      </c>
      <c r="G23" s="227" t="s">
        <v>349</v>
      </c>
      <c r="H23" s="312">
        <v>1.5081018518518516E-2</v>
      </c>
      <c r="I23" s="245"/>
      <c r="J23" s="310">
        <f t="shared" si="1"/>
        <v>4.8648446833930697E-3</v>
      </c>
    </row>
    <row r="24" spans="1:10" x14ac:dyDescent="0.25">
      <c r="A24" s="22"/>
      <c r="B24" s="99"/>
      <c r="C24" s="101"/>
      <c r="D24" s="101"/>
      <c r="E24" s="4"/>
      <c r="F24" s="121"/>
      <c r="G24" s="229"/>
      <c r="H24" s="25"/>
      <c r="I24" s="52"/>
      <c r="J24" s="26"/>
    </row>
    <row r="25" spans="1:10" x14ac:dyDescent="0.25">
      <c r="A25" s="22"/>
      <c r="B25" s="99"/>
      <c r="C25" s="101"/>
      <c r="D25" s="101"/>
      <c r="E25" s="4"/>
      <c r="F25" s="121"/>
      <c r="G25" s="229"/>
      <c r="H25" s="25"/>
      <c r="I25" s="52"/>
      <c r="J25" s="26"/>
    </row>
    <row r="26" spans="1:10" x14ac:dyDescent="0.25">
      <c r="A26" s="22"/>
      <c r="B26" s="99"/>
      <c r="C26" s="101"/>
      <c r="D26" s="101"/>
      <c r="E26" s="4"/>
      <c r="F26" s="121"/>
      <c r="G26" s="229"/>
      <c r="H26" s="25"/>
      <c r="I26" s="52"/>
      <c r="J26" s="26"/>
    </row>
    <row r="27" spans="1:10" x14ac:dyDescent="0.25">
      <c r="A27" s="22"/>
      <c r="B27" s="99"/>
      <c r="C27" s="101"/>
      <c r="D27" s="101"/>
      <c r="E27" s="4"/>
      <c r="F27" s="121"/>
      <c r="G27" s="229"/>
      <c r="H27" s="25"/>
      <c r="I27" s="52"/>
      <c r="J27" s="26"/>
    </row>
    <row r="28" spans="1:10" x14ac:dyDescent="0.25">
      <c r="A28" s="22"/>
      <c r="B28" s="99"/>
      <c r="C28" s="101"/>
      <c r="D28" s="101"/>
      <c r="E28" s="4"/>
      <c r="F28" s="121"/>
      <c r="G28" s="229"/>
      <c r="H28" s="25"/>
      <c r="I28" s="52"/>
      <c r="J28" s="26"/>
    </row>
    <row r="29" spans="1:10" x14ac:dyDescent="0.25">
      <c r="A29" s="22"/>
      <c r="B29" s="23"/>
      <c r="C29" s="238"/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23"/>
      <c r="C30" s="238"/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3" t="s">
        <v>463</v>
      </c>
      <c r="C31" s="314"/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441</v>
      </c>
      <c r="C32" s="314" t="s">
        <v>481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464</v>
      </c>
      <c r="C33" s="314" t="s">
        <v>467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0</v>
      </c>
      <c r="C34" s="314" t="s">
        <v>468</v>
      </c>
      <c r="D34" s="238"/>
      <c r="E34" s="24"/>
      <c r="F34" s="238"/>
      <c r="G34" s="12"/>
      <c r="H34" s="25"/>
      <c r="I34" s="52"/>
      <c r="J34" s="26"/>
    </row>
    <row r="35" spans="1:10" x14ac:dyDescent="0.25">
      <c r="A35" s="22"/>
      <c r="B35" s="315" t="s">
        <v>397</v>
      </c>
      <c r="C35" s="314" t="s">
        <v>482</v>
      </c>
      <c r="D35" s="238"/>
      <c r="E35" s="24"/>
      <c r="F35" s="238"/>
      <c r="G35" s="12"/>
      <c r="H35" s="25"/>
      <c r="I35" s="52"/>
      <c r="J35" s="26"/>
    </row>
    <row r="36" spans="1:10" x14ac:dyDescent="0.25">
      <c r="A36" s="22"/>
      <c r="B36" s="315" t="s">
        <v>400</v>
      </c>
      <c r="C36" s="314" t="s">
        <v>483</v>
      </c>
      <c r="D36" s="238"/>
      <c r="E36" s="24"/>
      <c r="F36" s="238"/>
      <c r="G36" s="12"/>
      <c r="H36" s="25"/>
      <c r="I36" s="52"/>
      <c r="J36" s="26"/>
    </row>
    <row r="37" spans="1:10" x14ac:dyDescent="0.25">
      <c r="A37" s="22"/>
      <c r="B37" s="315" t="s">
        <v>469</v>
      </c>
      <c r="C37" s="314" t="s">
        <v>470</v>
      </c>
      <c r="D37" s="238"/>
      <c r="E37" s="24"/>
      <c r="F37" s="238"/>
      <c r="G37" s="12"/>
      <c r="H37" s="25"/>
      <c r="I37" s="52"/>
      <c r="J37" s="26"/>
    </row>
    <row r="38" spans="1:10" x14ac:dyDescent="0.25">
      <c r="A38" s="22"/>
      <c r="B38" s="315" t="s">
        <v>484</v>
      </c>
      <c r="C38" s="314" t="s">
        <v>485</v>
      </c>
      <c r="D38" s="238"/>
      <c r="E38" s="24"/>
      <c r="F38" s="238"/>
      <c r="G38" s="12"/>
      <c r="H38" s="25"/>
      <c r="I38" s="52"/>
      <c r="J38" s="26"/>
    </row>
    <row r="39" spans="1:10" x14ac:dyDescent="0.25">
      <c r="A39" s="22"/>
      <c r="B39" s="315" t="s">
        <v>401</v>
      </c>
      <c r="C39" s="314" t="s">
        <v>465</v>
      </c>
      <c r="D39" s="238"/>
      <c r="E39" s="24"/>
      <c r="F39" s="238"/>
      <c r="G39" s="12"/>
      <c r="H39" s="25"/>
      <c r="I39" s="52"/>
      <c r="J39" s="26"/>
    </row>
    <row r="40" spans="1:10" x14ac:dyDescent="0.25">
      <c r="A40" s="22"/>
      <c r="B40" s="315" t="s">
        <v>30</v>
      </c>
      <c r="C40" s="314" t="s">
        <v>466</v>
      </c>
      <c r="D40" s="238"/>
      <c r="E40" s="24"/>
      <c r="F40" s="238"/>
      <c r="G40" s="12"/>
      <c r="H40" s="25"/>
      <c r="I40" s="52"/>
      <c r="J40" s="26"/>
    </row>
    <row r="41" spans="1:10" x14ac:dyDescent="0.25">
      <c r="A41" s="22"/>
      <c r="B41" s="315" t="s">
        <v>402</v>
      </c>
      <c r="C41" s="314" t="s">
        <v>486</v>
      </c>
      <c r="D41" s="238"/>
      <c r="E41" s="24"/>
      <c r="F41" s="238"/>
      <c r="G41" s="12"/>
      <c r="H41" s="25"/>
      <c r="I41" s="52"/>
      <c r="J41" s="26"/>
    </row>
    <row r="42" spans="1:10" x14ac:dyDescent="0.25">
      <c r="A42" s="22"/>
      <c r="B42" s="315" t="s">
        <v>31</v>
      </c>
      <c r="C42" s="314" t="s">
        <v>487</v>
      </c>
      <c r="D42" s="238"/>
      <c r="E42" s="24"/>
      <c r="F42" s="238"/>
      <c r="G42" s="12"/>
      <c r="H42" s="25"/>
      <c r="I42" s="52"/>
      <c r="J42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2014-09-11T13:34:34Z</dcterms:modified>
</cp:coreProperties>
</file>