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96" windowHeight="9720" activeTab="2"/>
  </bookViews>
  <sheets>
    <sheet name="stav po 1 závodě" sheetId="1" r:id="rId1"/>
    <sheet name="soutěž družstev" sheetId="2" r:id="rId2"/>
    <sheet name="předškoláci" sheetId="3" r:id="rId3"/>
  </sheets>
  <definedNames>
    <definedName name="_xlnm._FilterDatabase" localSheetId="2" hidden="1">'předškoláci'!$A$4:$K$35</definedName>
    <definedName name="_xlnm._FilterDatabase" localSheetId="0" hidden="1">'stav po 1 závodě'!$A$2:$T$104</definedName>
  </definedNames>
  <calcPr fullCalcOnLoad="1"/>
</workbook>
</file>

<file path=xl/sharedStrings.xml><?xml version="1.0" encoding="utf-8"?>
<sst xmlns="http://schemas.openxmlformats.org/spreadsheetml/2006/main" count="666" uniqueCount="214">
  <si>
    <t>nejmladší žákyně</t>
  </si>
  <si>
    <t>7.-8.</t>
  </si>
  <si>
    <t>x</t>
  </si>
  <si>
    <t>370 m</t>
  </si>
  <si>
    <t>CP</t>
  </si>
  <si>
    <t>kat</t>
  </si>
  <si>
    <t>příjmení</t>
  </si>
  <si>
    <t>RN</t>
  </si>
  <si>
    <t>oddíl</t>
  </si>
  <si>
    <t>NLČ</t>
  </si>
  <si>
    <t>CB</t>
  </si>
  <si>
    <t>PS</t>
  </si>
  <si>
    <t>1Z</t>
  </si>
  <si>
    <t>2Z</t>
  </si>
  <si>
    <t>3Z</t>
  </si>
  <si>
    <t>4Z</t>
  </si>
  <si>
    <t>5Z</t>
  </si>
  <si>
    <t>čas1</t>
  </si>
  <si>
    <t>čas2</t>
  </si>
  <si>
    <t>čas3</t>
  </si>
  <si>
    <t>čas4</t>
  </si>
  <si>
    <t>čas5</t>
  </si>
  <si>
    <t>K1</t>
  </si>
  <si>
    <t>Polanská Barbora</t>
  </si>
  <si>
    <t>Šmídová Veronika</t>
  </si>
  <si>
    <t>AK Duchcov</t>
  </si>
  <si>
    <t>TJ Krupka</t>
  </si>
  <si>
    <t>nejmladší žáci</t>
  </si>
  <si>
    <t>K2</t>
  </si>
  <si>
    <t>Sláma Karel</t>
  </si>
  <si>
    <t>Rejcha Ondřej</t>
  </si>
  <si>
    <t>Vágner Václav</t>
  </si>
  <si>
    <t>Holka Matěj</t>
  </si>
  <si>
    <t>Šíp Adam</t>
  </si>
  <si>
    <t>Křivohlavý Jakub</t>
  </si>
  <si>
    <t>TJ Baník Osek</t>
  </si>
  <si>
    <t>ZŠ Metelkovo nám. - Teplice</t>
  </si>
  <si>
    <t>Kodým Vojtěch</t>
  </si>
  <si>
    <t>BK BĚKODO Teplice</t>
  </si>
  <si>
    <t>Kepl Lukáš</t>
  </si>
  <si>
    <t>Brandejský František</t>
  </si>
  <si>
    <t>Vágner Richard</t>
  </si>
  <si>
    <t>Brandejský Josef</t>
  </si>
  <si>
    <t>přípravka - žákyně</t>
  </si>
  <si>
    <t>9.-10.</t>
  </si>
  <si>
    <t>850 m</t>
  </si>
  <si>
    <t>K3</t>
  </si>
  <si>
    <t>Vágnerová Viktorie</t>
  </si>
  <si>
    <t>Moučková Michaela</t>
  </si>
  <si>
    <t>Bradáčová Anna</t>
  </si>
  <si>
    <t>Šuleková Michaela</t>
  </si>
  <si>
    <t>přípravka - žáci</t>
  </si>
  <si>
    <t>1050 m</t>
  </si>
  <si>
    <t>K4</t>
  </si>
  <si>
    <t>Baloch Lukáš</t>
  </si>
  <si>
    <t>Veselý Vojtěch</t>
  </si>
  <si>
    <t>Prokůpek Matěj</t>
  </si>
  <si>
    <t>Čermák Ondřej</t>
  </si>
  <si>
    <t>Benda Petr</t>
  </si>
  <si>
    <t>mladší žákyně</t>
  </si>
  <si>
    <t>11.-12.</t>
  </si>
  <si>
    <t>K5</t>
  </si>
  <si>
    <t>Hubáčková Kateřina</t>
  </si>
  <si>
    <t>mladší žáci</t>
  </si>
  <si>
    <t>1250 m</t>
  </si>
  <si>
    <t>K6</t>
  </si>
  <si>
    <t>Kotz Matouš</t>
  </si>
  <si>
    <t>Jeřábek Martin</t>
  </si>
  <si>
    <t>Vanžura Martin</t>
  </si>
  <si>
    <t>Vágner Jiří</t>
  </si>
  <si>
    <t>starší žákyně</t>
  </si>
  <si>
    <t>13.-15.</t>
  </si>
  <si>
    <t>K7</t>
  </si>
  <si>
    <t>Duchková Magdaléna</t>
  </si>
  <si>
    <t>Křivohlavá Kateřina</t>
  </si>
  <si>
    <t>Bradáčová Jana</t>
  </si>
  <si>
    <t>Bendová Adéla</t>
  </si>
  <si>
    <t>starší žáci</t>
  </si>
  <si>
    <t>1650 m</t>
  </si>
  <si>
    <t>K8</t>
  </si>
  <si>
    <t>Doležal Jakub</t>
  </si>
  <si>
    <t>dívky</t>
  </si>
  <si>
    <t>hoši</t>
  </si>
  <si>
    <t>1*8</t>
  </si>
  <si>
    <t>předškoláci</t>
  </si>
  <si>
    <t>celkem</t>
  </si>
  <si>
    <t>Kotz Mikuláš</t>
  </si>
  <si>
    <t>P</t>
  </si>
  <si>
    <t>p. běžců</t>
  </si>
  <si>
    <t>1. místo</t>
  </si>
  <si>
    <t>2. místo</t>
  </si>
  <si>
    <t>3. místo</t>
  </si>
  <si>
    <t>4. místo</t>
  </si>
  <si>
    <t>Procházková Klára</t>
  </si>
  <si>
    <t>Karpíšková Anna</t>
  </si>
  <si>
    <t>Kapicová Marie Anna</t>
  </si>
  <si>
    <t>Hrušková Michaela</t>
  </si>
  <si>
    <t>Navrátilová Ella</t>
  </si>
  <si>
    <t>ZŠ Bílá cesta - Teplice</t>
  </si>
  <si>
    <t>.</t>
  </si>
  <si>
    <t>OUTDOOR Teplice</t>
  </si>
  <si>
    <t>Kanta Ondřej</t>
  </si>
  <si>
    <t>Bárta Martin</t>
  </si>
  <si>
    <t>Zeman Matouš</t>
  </si>
  <si>
    <t>SPONA Teplice</t>
  </si>
  <si>
    <t>SKP Ústí nad Labem</t>
  </si>
  <si>
    <t>Olahová Ema</t>
  </si>
  <si>
    <t>Vohryzková Anna</t>
  </si>
  <si>
    <t>Florianová Zita</t>
  </si>
  <si>
    <t>Smržová Eliška</t>
  </si>
  <si>
    <t>Fíla Zdeněk</t>
  </si>
  <si>
    <t>Šimánek David</t>
  </si>
  <si>
    <t>Skála Vojtěch</t>
  </si>
  <si>
    <t>Giesel Jakub</t>
  </si>
  <si>
    <t>Belzová Klára</t>
  </si>
  <si>
    <t>Radová Kateřina</t>
  </si>
  <si>
    <t>Matějka Šimon</t>
  </si>
  <si>
    <t>1. závod</t>
  </si>
  <si>
    <t>2. závod</t>
  </si>
  <si>
    <t>B 1 závod</t>
  </si>
  <si>
    <t>B 2 závod</t>
  </si>
  <si>
    <t>CPB</t>
  </si>
  <si>
    <t>Sebránková Ema</t>
  </si>
  <si>
    <t>Kapic Pavel</t>
  </si>
  <si>
    <t>Lázničková Kateřina</t>
  </si>
  <si>
    <t>Šístek Martin</t>
  </si>
  <si>
    <t>Láznička František</t>
  </si>
  <si>
    <t>do konečného pořadí  se započítávají 4 nejlépe bodované starty běžce z 5 závodů, v případě rovnosti bodů rozhoduje lepší čas</t>
  </si>
  <si>
    <t>bodování  od 1. místa : 15 - 12 - 10 - 8 - 7 - 6 - 5 - 4 - 3 - 2 - a zbytek 1 bod</t>
  </si>
  <si>
    <t>3. závod</t>
  </si>
  <si>
    <t>B 3 závod</t>
  </si>
  <si>
    <t>B 4 závod</t>
  </si>
  <si>
    <t>Olšer Jakub</t>
  </si>
  <si>
    <t>Molcar Jan</t>
  </si>
  <si>
    <t>Novotná Tereza</t>
  </si>
  <si>
    <t>4. závod</t>
  </si>
  <si>
    <t>Fílová Hana</t>
  </si>
  <si>
    <t>Giesel Ondřej</t>
  </si>
  <si>
    <t>Háněl Kryštof</t>
  </si>
  <si>
    <t>Hrušková Tereza</t>
  </si>
  <si>
    <t>Kadlus Vojtěch</t>
  </si>
  <si>
    <t>Kanta Tobiáš</t>
  </si>
  <si>
    <t>Karpíšek Štěpán</t>
  </si>
  <si>
    <t>Kodýmová Agáta</t>
  </si>
  <si>
    <t>Moučková Libuše</t>
  </si>
  <si>
    <t>Mudrová Karolína</t>
  </si>
  <si>
    <t>Olšer Tomáš</t>
  </si>
  <si>
    <t>Richter Tomáš</t>
  </si>
  <si>
    <t>Skálová Veronika</t>
  </si>
  <si>
    <t>Smržová Rozálie</t>
  </si>
  <si>
    <t>Stejskal Ondřej</t>
  </si>
  <si>
    <t>Šimek David</t>
  </si>
  <si>
    <t>Vágner Ota</t>
  </si>
  <si>
    <t>Vanžurová Tina</t>
  </si>
  <si>
    <t>Veselá Anička</t>
  </si>
  <si>
    <t>Veselý Vítek</t>
  </si>
  <si>
    <t>m</t>
  </si>
  <si>
    <t>Machold Jakub</t>
  </si>
  <si>
    <t>Žilinská Nela</t>
  </si>
  <si>
    <t>Votava Matěj</t>
  </si>
  <si>
    <t>B 5 závod</t>
  </si>
  <si>
    <t>5. závod</t>
  </si>
  <si>
    <t>Eberlová Michaela</t>
  </si>
  <si>
    <t>Sluková Simona</t>
  </si>
  <si>
    <t>Losová Maya</t>
  </si>
  <si>
    <t>Keplová Barbora</t>
  </si>
  <si>
    <t>Kostohryzová Monika</t>
  </si>
  <si>
    <t>11. ročník Mladé BĚKODO</t>
  </si>
  <si>
    <t>Nétková Barbora</t>
  </si>
  <si>
    <t>V14</t>
  </si>
  <si>
    <t>1999 - 2000 - 2001</t>
  </si>
  <si>
    <t>2002 - 2003</t>
  </si>
  <si>
    <t>Kolář Lukáš</t>
  </si>
  <si>
    <t>Vlček Jan</t>
  </si>
  <si>
    <t>SDH Lhenice</t>
  </si>
  <si>
    <t>2004 - 2005</t>
  </si>
  <si>
    <t>AK Bílina</t>
  </si>
  <si>
    <t>Ševčíková Johanka</t>
  </si>
  <si>
    <t>Juhás David</t>
  </si>
  <si>
    <t>Yanez Michal</t>
  </si>
  <si>
    <t>Linhard Karel</t>
  </si>
  <si>
    <t>2006 - 2007</t>
  </si>
  <si>
    <t>Ak Bílina</t>
  </si>
  <si>
    <t>2008- 2012</t>
  </si>
  <si>
    <t>město</t>
  </si>
  <si>
    <t xml:space="preserve"> 2 - 6 let</t>
  </si>
  <si>
    <t>200 m</t>
  </si>
  <si>
    <t>MŠ Jugoslávská - Teplice</t>
  </si>
  <si>
    <t>Teplice</t>
  </si>
  <si>
    <t>Dončevová Sofie</t>
  </si>
  <si>
    <t>Novotný Jan</t>
  </si>
  <si>
    <t>Bárta Adam</t>
  </si>
  <si>
    <t>Majerová Lucie</t>
  </si>
  <si>
    <t>Proboštov</t>
  </si>
  <si>
    <t>Havlata David</t>
  </si>
  <si>
    <t>Ak Duchcov</t>
  </si>
  <si>
    <t>Krupka</t>
  </si>
  <si>
    <t>BK BĚODO Teplice</t>
  </si>
  <si>
    <t>Kostohryz Matěj</t>
  </si>
  <si>
    <t>Kostohryz Štěpán</t>
  </si>
  <si>
    <t>Žilinská Nikola</t>
  </si>
  <si>
    <t>Urban Jakub</t>
  </si>
  <si>
    <t>LOKO Teplice</t>
  </si>
  <si>
    <t>Eliáš Josef</t>
  </si>
  <si>
    <t>Háj</t>
  </si>
  <si>
    <t>Jakešová Sofie</t>
  </si>
  <si>
    <t>Hovorková Pavla</t>
  </si>
  <si>
    <t xml:space="preserve">11. ročník Mladé BĚKODO </t>
  </si>
  <si>
    <t>účast</t>
  </si>
  <si>
    <t>Hovorková Barbora</t>
  </si>
  <si>
    <t>Čermáková Adéla</t>
  </si>
  <si>
    <t>TJ Lokomotiva Teplice-LB</t>
  </si>
  <si>
    <t>Králik Pavel</t>
  </si>
  <si>
    <t>Vágnerová 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</si>
</sst>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sz val="10"/>
      <name val="Bookman Old Style"/>
      <family val="1"/>
    </font>
    <font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0"/>
      <color indexed="8"/>
      <name val="Bookman Old Style"/>
      <family val="1"/>
    </font>
    <font>
      <i/>
      <sz val="9"/>
      <color indexed="8"/>
      <name val="Bookman Old Style"/>
      <family val="1"/>
    </font>
    <font>
      <sz val="8"/>
      <color indexed="8"/>
      <name val="Bookman Old Style"/>
      <family val="1"/>
    </font>
    <font>
      <sz val="22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sz val="8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9"/>
      <color indexed="8"/>
      <name val="Bookman Old Style"/>
      <family val="1"/>
    </font>
    <font>
      <sz val="7"/>
      <color indexed="8"/>
      <name val="Bookman Old Style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Bookman Old Style"/>
      <family val="1"/>
    </font>
    <font>
      <sz val="14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5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8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rgb="FF000000"/>
      <name val="Bookman Old Style"/>
      <family val="1"/>
    </font>
    <font>
      <sz val="9"/>
      <color rgb="FF000000"/>
      <name val="Bookman Old Style"/>
      <family val="1"/>
    </font>
    <font>
      <b/>
      <sz val="8"/>
      <color theme="1"/>
      <name val="Bookman Old Style"/>
      <family val="1"/>
    </font>
    <font>
      <b/>
      <sz val="22"/>
      <color rgb="FF000000"/>
      <name val="Bookman Old Style"/>
      <family val="1"/>
    </font>
    <font>
      <sz val="12"/>
      <color theme="1"/>
      <name val="Bookman Old Style"/>
      <family val="1"/>
    </font>
    <font>
      <b/>
      <sz val="15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b/>
      <sz val="8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0"/>
      <color rgb="FF00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/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double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/>
      <bottom style="hair">
        <color indexed="8"/>
      </bottom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double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/>
      <top style="hair">
        <color indexed="8"/>
      </top>
      <bottom/>
    </border>
    <border>
      <left style="hair"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>
        <color indexed="8"/>
      </bottom>
    </border>
    <border>
      <left style="thin"/>
      <right>
        <color indexed="63"/>
      </right>
      <top/>
      <bottom style="hair">
        <color indexed="8"/>
      </bottom>
    </border>
    <border>
      <left style="thin"/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3" fillId="34" borderId="13" xfId="0" applyFont="1" applyFill="1" applyBorder="1" applyAlignment="1">
      <alignment horizontal="center" textRotation="90"/>
    </xf>
    <xf numFmtId="0" fontId="3" fillId="35" borderId="14" xfId="0" applyFont="1" applyFill="1" applyBorder="1" applyAlignment="1">
      <alignment horizontal="center" textRotation="90"/>
    </xf>
    <xf numFmtId="0" fontId="3" fillId="35" borderId="15" xfId="0" applyFont="1" applyFill="1" applyBorder="1" applyAlignment="1">
      <alignment horizontal="center" textRotation="90"/>
    </xf>
    <xf numFmtId="0" fontId="3" fillId="35" borderId="16" xfId="0" applyFont="1" applyFill="1" applyBorder="1" applyAlignment="1">
      <alignment horizontal="center" textRotation="90"/>
    </xf>
    <xf numFmtId="0" fontId="3" fillId="34" borderId="14" xfId="0" applyFont="1" applyFill="1" applyBorder="1" applyAlignment="1">
      <alignment horizontal="center" textRotation="90"/>
    </xf>
    <xf numFmtId="0" fontId="3" fillId="33" borderId="15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textRotation="90"/>
    </xf>
    <xf numFmtId="0" fontId="3" fillId="0" borderId="17" xfId="0" applyFont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4" fillId="16" borderId="23" xfId="0" applyFont="1" applyFill="1" applyBorder="1" applyAlignment="1">
      <alignment horizontal="center"/>
    </xf>
    <xf numFmtId="0" fontId="64" fillId="16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64" fillId="16" borderId="25" xfId="0" applyFont="1" applyFill="1" applyBorder="1" applyAlignment="1">
      <alignment horizontal="center"/>
    </xf>
    <xf numFmtId="0" fontId="64" fillId="16" borderId="26" xfId="0" applyFont="1" applyFill="1" applyBorder="1" applyAlignment="1">
      <alignment horizontal="center"/>
    </xf>
    <xf numFmtId="0" fontId="64" fillId="16" borderId="27" xfId="0" applyFont="1" applyFill="1" applyBorder="1" applyAlignment="1">
      <alignment horizontal="center"/>
    </xf>
    <xf numFmtId="0" fontId="64" fillId="16" borderId="28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20" xfId="0" applyFont="1" applyFill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2" fillId="16" borderId="3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textRotation="90"/>
    </xf>
    <xf numFmtId="0" fontId="5" fillId="41" borderId="29" xfId="0" applyFont="1" applyFill="1" applyBorder="1" applyAlignment="1">
      <alignment horizontal="center"/>
    </xf>
    <xf numFmtId="1" fontId="5" fillId="36" borderId="32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9" fillId="36" borderId="18" xfId="0" applyFont="1" applyFill="1" applyBorder="1" applyAlignment="1">
      <alignment/>
    </xf>
    <xf numFmtId="1" fontId="11" fillId="0" borderId="12" xfId="0" applyNumberFormat="1" applyFont="1" applyFill="1" applyBorder="1" applyAlignment="1">
      <alignment horizontal="center"/>
    </xf>
    <xf numFmtId="0" fontId="12" fillId="42" borderId="1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2" fillId="42" borderId="19" xfId="0" applyFont="1" applyFill="1" applyBorder="1" applyAlignment="1">
      <alignment horizontal="center"/>
    </xf>
    <xf numFmtId="0" fontId="7" fillId="36" borderId="34" xfId="0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0" fontId="9" fillId="43" borderId="18" xfId="0" applyFont="1" applyFill="1" applyBorder="1" applyAlignment="1">
      <alignment/>
    </xf>
    <xf numFmtId="1" fontId="6" fillId="44" borderId="35" xfId="0" applyNumberFormat="1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1" fontId="5" fillId="36" borderId="36" xfId="0" applyNumberFormat="1" applyFont="1" applyFill="1" applyBorder="1" applyAlignment="1">
      <alignment horizontal="center"/>
    </xf>
    <xf numFmtId="0" fontId="9" fillId="36" borderId="37" xfId="0" applyFont="1" applyFill="1" applyBorder="1" applyAlignment="1">
      <alignment/>
    </xf>
    <xf numFmtId="0" fontId="5" fillId="46" borderId="35" xfId="0" applyFont="1" applyFill="1" applyBorder="1" applyAlignment="1">
      <alignment horizontal="center"/>
    </xf>
    <xf numFmtId="1" fontId="6" fillId="44" borderId="38" xfId="0" applyNumberFormat="1" applyFont="1" applyFill="1" applyBorder="1" applyAlignment="1">
      <alignment horizontal="center"/>
    </xf>
    <xf numFmtId="0" fontId="5" fillId="46" borderId="38" xfId="0" applyFont="1" applyFill="1" applyBorder="1" applyAlignment="1">
      <alignment horizontal="center"/>
    </xf>
    <xf numFmtId="1" fontId="5" fillId="36" borderId="39" xfId="0" applyNumberFormat="1" applyFont="1" applyFill="1" applyBorder="1" applyAlignment="1">
      <alignment horizontal="center"/>
    </xf>
    <xf numFmtId="49" fontId="13" fillId="36" borderId="15" xfId="0" applyNumberFormat="1" applyFont="1" applyFill="1" applyBorder="1" applyAlignment="1">
      <alignment horizontal="center"/>
    </xf>
    <xf numFmtId="49" fontId="13" fillId="36" borderId="21" xfId="0" applyNumberFormat="1" applyFont="1" applyFill="1" applyBorder="1" applyAlignment="1">
      <alignment horizontal="center"/>
    </xf>
    <xf numFmtId="1" fontId="5" fillId="36" borderId="4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horizontal="center"/>
    </xf>
    <xf numFmtId="0" fontId="66" fillId="36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" fontId="67" fillId="0" borderId="0" xfId="0" applyNumberFormat="1" applyFont="1" applyAlignment="1">
      <alignment/>
    </xf>
    <xf numFmtId="0" fontId="65" fillId="36" borderId="0" xfId="0" applyFont="1" applyFill="1" applyAlignment="1">
      <alignment/>
    </xf>
    <xf numFmtId="0" fontId="9" fillId="36" borderId="21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12" fillId="41" borderId="41" xfId="0" applyFont="1" applyFill="1" applyBorder="1" applyAlignment="1">
      <alignment horizontal="center"/>
    </xf>
    <xf numFmtId="0" fontId="12" fillId="45" borderId="42" xfId="0" applyFont="1" applyFill="1" applyBorder="1" applyAlignment="1">
      <alignment horizontal="center"/>
    </xf>
    <xf numFmtId="0" fontId="12" fillId="47" borderId="41" xfId="0" applyFont="1" applyFill="1" applyBorder="1" applyAlignment="1">
      <alignment horizontal="center"/>
    </xf>
    <xf numFmtId="0" fontId="12" fillId="46" borderId="42" xfId="0" applyFont="1" applyFill="1" applyBorder="1" applyAlignment="1">
      <alignment horizontal="center"/>
    </xf>
    <xf numFmtId="0" fontId="12" fillId="46" borderId="43" xfId="0" applyFont="1" applyFill="1" applyBorder="1" applyAlignment="1">
      <alignment horizontal="center"/>
    </xf>
    <xf numFmtId="0" fontId="12" fillId="46" borderId="44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8" fillId="41" borderId="45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43" borderId="21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16" fillId="43" borderId="15" xfId="0" applyFont="1" applyFill="1" applyBorder="1" applyAlignment="1">
      <alignment horizontal="center"/>
    </xf>
    <xf numFmtId="0" fontId="17" fillId="46" borderId="46" xfId="0" applyFont="1" applyFill="1" applyBorder="1" applyAlignment="1">
      <alignment horizontal="center"/>
    </xf>
    <xf numFmtId="0" fontId="17" fillId="41" borderId="45" xfId="0" applyFont="1" applyFill="1" applyBorder="1" applyAlignment="1">
      <alignment horizontal="center"/>
    </xf>
    <xf numFmtId="0" fontId="17" fillId="45" borderId="46" xfId="0" applyFont="1" applyFill="1" applyBorder="1" applyAlignment="1">
      <alignment horizontal="center"/>
    </xf>
    <xf numFmtId="0" fontId="17" fillId="46" borderId="47" xfId="0" applyFont="1" applyFill="1" applyBorder="1" applyAlignment="1">
      <alignment horizontal="center"/>
    </xf>
    <xf numFmtId="0" fontId="17" fillId="46" borderId="48" xfId="0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69" fillId="36" borderId="0" xfId="0" applyFont="1" applyFill="1" applyAlignment="1">
      <alignment/>
    </xf>
    <xf numFmtId="0" fontId="69" fillId="0" borderId="0" xfId="0" applyFont="1" applyAlignment="1">
      <alignment/>
    </xf>
    <xf numFmtId="0" fontId="6" fillId="13" borderId="45" xfId="0" applyFont="1" applyFill="1" applyBorder="1" applyAlignment="1">
      <alignment horizontal="center"/>
    </xf>
    <xf numFmtId="0" fontId="18" fillId="43" borderId="15" xfId="0" applyFont="1" applyFill="1" applyBorder="1" applyAlignment="1">
      <alignment horizontal="center"/>
    </xf>
    <xf numFmtId="0" fontId="18" fillId="36" borderId="21" xfId="0" applyFont="1" applyFill="1" applyBorder="1" applyAlignment="1">
      <alignment horizontal="center"/>
    </xf>
    <xf numFmtId="0" fontId="6" fillId="44" borderId="46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/>
    </xf>
    <xf numFmtId="0" fontId="18" fillId="43" borderId="21" xfId="0" applyFont="1" applyFill="1" applyBorder="1" applyAlignment="1">
      <alignment horizontal="center"/>
    </xf>
    <xf numFmtId="0" fontId="6" fillId="44" borderId="47" xfId="0" applyFont="1" applyFill="1" applyBorder="1" applyAlignment="1">
      <alignment horizontal="center"/>
    </xf>
    <xf numFmtId="0" fontId="6" fillId="44" borderId="48" xfId="0" applyFont="1" applyFill="1" applyBorder="1" applyAlignment="1">
      <alignment horizontal="center"/>
    </xf>
    <xf numFmtId="0" fontId="14" fillId="36" borderId="0" xfId="0" applyFont="1" applyFill="1" applyAlignment="1">
      <alignment/>
    </xf>
    <xf numFmtId="0" fontId="67" fillId="36" borderId="0" xfId="0" applyFont="1" applyFill="1" applyAlignment="1">
      <alignment/>
    </xf>
    <xf numFmtId="0" fontId="67" fillId="0" borderId="0" xfId="0" applyFont="1" applyAlignment="1">
      <alignment/>
    </xf>
    <xf numFmtId="0" fontId="12" fillId="36" borderId="46" xfId="0" applyFont="1" applyFill="1" applyBorder="1" applyAlignment="1">
      <alignment horizontal="center"/>
    </xf>
    <xf numFmtId="0" fontId="12" fillId="36" borderId="45" xfId="0" applyFont="1" applyFill="1" applyBorder="1" applyAlignment="1">
      <alignment horizontal="center"/>
    </xf>
    <xf numFmtId="0" fontId="12" fillId="36" borderId="47" xfId="0" applyFont="1" applyFill="1" applyBorder="1" applyAlignment="1">
      <alignment horizontal="center"/>
    </xf>
    <xf numFmtId="0" fontId="12" fillId="36" borderId="48" xfId="0" applyFont="1" applyFill="1" applyBorder="1" applyAlignment="1">
      <alignment horizontal="center"/>
    </xf>
    <xf numFmtId="0" fontId="19" fillId="41" borderId="49" xfId="0" applyFont="1" applyFill="1" applyBorder="1" applyAlignment="1">
      <alignment horizontal="center"/>
    </xf>
    <xf numFmtId="0" fontId="19" fillId="41" borderId="45" xfId="0" applyFont="1" applyFill="1" applyBorder="1" applyAlignment="1">
      <alignment horizontal="center"/>
    </xf>
    <xf numFmtId="0" fontId="19" fillId="41" borderId="41" xfId="0" applyFont="1" applyFill="1" applyBorder="1" applyAlignment="1">
      <alignment horizontal="center"/>
    </xf>
    <xf numFmtId="164" fontId="19" fillId="41" borderId="50" xfId="0" applyNumberFormat="1" applyFont="1" applyFill="1" applyBorder="1" applyAlignment="1">
      <alignment horizontal="center"/>
    </xf>
    <xf numFmtId="164" fontId="17" fillId="41" borderId="45" xfId="0" applyNumberFormat="1" applyFont="1" applyFill="1" applyBorder="1" applyAlignment="1">
      <alignment horizontal="center"/>
    </xf>
    <xf numFmtId="49" fontId="19" fillId="41" borderId="45" xfId="0" applyNumberFormat="1" applyFont="1" applyFill="1" applyBorder="1" applyAlignment="1">
      <alignment horizontal="center"/>
    </xf>
    <xf numFmtId="0" fontId="17" fillId="41" borderId="51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164" fontId="16" fillId="0" borderId="53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16" fillId="0" borderId="54" xfId="0" applyNumberFormat="1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center"/>
    </xf>
    <xf numFmtId="164" fontId="16" fillId="0" borderId="57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164" fontId="16" fillId="0" borderId="58" xfId="0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64" fontId="20" fillId="0" borderId="57" xfId="0" applyNumberFormat="1" applyFont="1" applyFill="1" applyBorder="1" applyAlignment="1">
      <alignment horizontal="center"/>
    </xf>
    <xf numFmtId="0" fontId="19" fillId="45" borderId="59" xfId="0" applyFont="1" applyFill="1" applyBorder="1" applyAlignment="1">
      <alignment horizontal="center"/>
    </xf>
    <xf numFmtId="0" fontId="19" fillId="45" borderId="46" xfId="0" applyFont="1" applyFill="1" applyBorder="1" applyAlignment="1">
      <alignment horizontal="center"/>
    </xf>
    <xf numFmtId="0" fontId="19" fillId="45" borderId="42" xfId="0" applyFont="1" applyFill="1" applyBorder="1" applyAlignment="1">
      <alignment horizontal="center"/>
    </xf>
    <xf numFmtId="164" fontId="19" fillId="45" borderId="60" xfId="0" applyNumberFormat="1" applyFont="1" applyFill="1" applyBorder="1" applyAlignment="1">
      <alignment horizontal="center"/>
    </xf>
    <xf numFmtId="164" fontId="17" fillId="45" borderId="46" xfId="0" applyNumberFormat="1" applyFont="1" applyFill="1" applyBorder="1" applyAlignment="1">
      <alignment horizontal="center"/>
    </xf>
    <xf numFmtId="49" fontId="19" fillId="45" borderId="46" xfId="0" applyNumberFormat="1" applyFont="1" applyFill="1" applyBorder="1" applyAlignment="1">
      <alignment horizontal="center"/>
    </xf>
    <xf numFmtId="0" fontId="17" fillId="45" borderId="61" xfId="0" applyFont="1" applyFill="1" applyBorder="1" applyAlignment="1">
      <alignment horizontal="center"/>
    </xf>
    <xf numFmtId="0" fontId="19" fillId="46" borderId="59" xfId="0" applyFont="1" applyFill="1" applyBorder="1" applyAlignment="1">
      <alignment horizontal="center"/>
    </xf>
    <xf numFmtId="0" fontId="19" fillId="46" borderId="46" xfId="0" applyFont="1" applyFill="1" applyBorder="1" applyAlignment="1">
      <alignment horizontal="center"/>
    </xf>
    <xf numFmtId="0" fontId="19" fillId="46" borderId="42" xfId="0" applyFont="1" applyFill="1" applyBorder="1" applyAlignment="1">
      <alignment horizontal="center"/>
    </xf>
    <xf numFmtId="164" fontId="19" fillId="46" borderId="60" xfId="0" applyNumberFormat="1" applyFont="1" applyFill="1" applyBorder="1" applyAlignment="1">
      <alignment horizontal="center"/>
    </xf>
    <xf numFmtId="164" fontId="17" fillId="46" borderId="46" xfId="0" applyNumberFormat="1" applyFont="1" applyFill="1" applyBorder="1" applyAlignment="1">
      <alignment horizontal="center"/>
    </xf>
    <xf numFmtId="49" fontId="19" fillId="46" borderId="46" xfId="0" applyNumberFormat="1" applyFont="1" applyFill="1" applyBorder="1" applyAlignment="1">
      <alignment horizontal="center"/>
    </xf>
    <xf numFmtId="0" fontId="17" fillId="46" borderId="61" xfId="0" applyFont="1" applyFill="1" applyBorder="1" applyAlignment="1">
      <alignment horizontal="center"/>
    </xf>
    <xf numFmtId="0" fontId="17" fillId="36" borderId="62" xfId="0" applyFont="1" applyFill="1" applyBorder="1" applyAlignment="1">
      <alignment horizontal="center"/>
    </xf>
    <xf numFmtId="0" fontId="17" fillId="36" borderId="63" xfId="0" applyFont="1" applyFill="1" applyBorder="1" applyAlignment="1">
      <alignment horizontal="center"/>
    </xf>
    <xf numFmtId="164" fontId="16" fillId="36" borderId="53" xfId="0" applyNumberFormat="1" applyFont="1" applyFill="1" applyBorder="1" applyAlignment="1">
      <alignment horizontal="center"/>
    </xf>
    <xf numFmtId="164" fontId="16" fillId="36" borderId="15" xfId="0" applyNumberFormat="1" applyFont="1" applyFill="1" applyBorder="1" applyAlignment="1">
      <alignment horizontal="center"/>
    </xf>
    <xf numFmtId="164" fontId="16" fillId="36" borderId="54" xfId="0" applyNumberFormat="1" applyFont="1" applyFill="1" applyBorder="1" applyAlignment="1">
      <alignment horizontal="center"/>
    </xf>
    <xf numFmtId="0" fontId="17" fillId="36" borderId="64" xfId="0" applyFont="1" applyFill="1" applyBorder="1" applyAlignment="1">
      <alignment horizontal="center"/>
    </xf>
    <xf numFmtId="0" fontId="17" fillId="36" borderId="65" xfId="0" applyFont="1" applyFill="1" applyBorder="1" applyAlignment="1">
      <alignment horizontal="center"/>
    </xf>
    <xf numFmtId="0" fontId="17" fillId="36" borderId="66" xfId="0" applyFont="1" applyFill="1" applyBorder="1" applyAlignment="1">
      <alignment horizontal="center"/>
    </xf>
    <xf numFmtId="164" fontId="16" fillId="36" borderId="57" xfId="0" applyNumberFormat="1" applyFont="1" applyFill="1" applyBorder="1" applyAlignment="1">
      <alignment horizontal="center"/>
    </xf>
    <xf numFmtId="164" fontId="16" fillId="36" borderId="21" xfId="0" applyNumberFormat="1" applyFont="1" applyFill="1" applyBorder="1" applyAlignment="1">
      <alignment horizontal="center"/>
    </xf>
    <xf numFmtId="164" fontId="16" fillId="36" borderId="58" xfId="0" applyNumberFormat="1" applyFont="1" applyFill="1" applyBorder="1" applyAlignment="1">
      <alignment horizontal="center"/>
    </xf>
    <xf numFmtId="164" fontId="21" fillId="36" borderId="21" xfId="0" applyNumberFormat="1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17" fillId="36" borderId="18" xfId="0" applyFont="1" applyFill="1" applyBorder="1" applyAlignment="1">
      <alignment horizontal="center"/>
    </xf>
    <xf numFmtId="49" fontId="16" fillId="36" borderId="21" xfId="0" applyNumberFormat="1" applyFont="1" applyFill="1" applyBorder="1" applyAlignment="1">
      <alignment horizontal="center"/>
    </xf>
    <xf numFmtId="0" fontId="17" fillId="36" borderId="67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6" borderId="37" xfId="0" applyFont="1" applyFill="1" applyBorder="1" applyAlignment="1">
      <alignment horizontal="center"/>
    </xf>
    <xf numFmtId="0" fontId="19" fillId="46" borderId="68" xfId="0" applyFont="1" applyFill="1" applyBorder="1" applyAlignment="1">
      <alignment horizontal="center"/>
    </xf>
    <xf numFmtId="0" fontId="19" fillId="46" borderId="47" xfId="0" applyFont="1" applyFill="1" applyBorder="1" applyAlignment="1">
      <alignment horizontal="center"/>
    </xf>
    <xf numFmtId="0" fontId="19" fillId="46" borderId="43" xfId="0" applyFont="1" applyFill="1" applyBorder="1" applyAlignment="1">
      <alignment horizontal="center"/>
    </xf>
    <xf numFmtId="164" fontId="19" fillId="46" borderId="69" xfId="0" applyNumberFormat="1" applyFont="1" applyFill="1" applyBorder="1" applyAlignment="1">
      <alignment horizontal="center"/>
    </xf>
    <xf numFmtId="164" fontId="17" fillId="46" borderId="47" xfId="0" applyNumberFormat="1" applyFont="1" applyFill="1" applyBorder="1" applyAlignment="1">
      <alignment horizontal="center"/>
    </xf>
    <xf numFmtId="49" fontId="19" fillId="46" borderId="47" xfId="0" applyNumberFormat="1" applyFont="1" applyFill="1" applyBorder="1" applyAlignment="1">
      <alignment horizontal="center"/>
    </xf>
    <xf numFmtId="0" fontId="17" fillId="46" borderId="70" xfId="0" applyFont="1" applyFill="1" applyBorder="1" applyAlignment="1">
      <alignment horizontal="center"/>
    </xf>
    <xf numFmtId="0" fontId="17" fillId="36" borderId="71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72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164" fontId="16" fillId="0" borderId="74" xfId="0" applyNumberFormat="1" applyFont="1" applyFill="1" applyBorder="1" applyAlignment="1">
      <alignment horizontal="center"/>
    </xf>
    <xf numFmtId="49" fontId="16" fillId="0" borderId="74" xfId="0" applyNumberFormat="1" applyFont="1" applyFill="1" applyBorder="1" applyAlignment="1">
      <alignment horizontal="center"/>
    </xf>
    <xf numFmtId="0" fontId="16" fillId="0" borderId="75" xfId="0" applyFont="1" applyFill="1" applyBorder="1" applyAlignment="1">
      <alignment horizontal="center"/>
    </xf>
    <xf numFmtId="1" fontId="16" fillId="42" borderId="25" xfId="0" applyNumberFormat="1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164" fontId="16" fillId="0" borderId="77" xfId="0" applyNumberFormat="1" applyFont="1" applyFill="1" applyBorder="1" applyAlignment="1">
      <alignment horizontal="center"/>
    </xf>
    <xf numFmtId="49" fontId="16" fillId="0" borderId="77" xfId="0" applyNumberFormat="1" applyFont="1" applyFill="1" applyBorder="1" applyAlignment="1">
      <alignment horizontal="center"/>
    </xf>
    <xf numFmtId="0" fontId="16" fillId="0" borderId="78" xfId="0" applyFont="1" applyFill="1" applyBorder="1" applyAlignment="1">
      <alignment horizontal="center"/>
    </xf>
    <xf numFmtId="0" fontId="17" fillId="42" borderId="72" xfId="0" applyFont="1" applyFill="1" applyBorder="1" applyAlignment="1">
      <alignment horizontal="center"/>
    </xf>
    <xf numFmtId="1" fontId="16" fillId="48" borderId="25" xfId="0" applyNumberFormat="1" applyFont="1" applyFill="1" applyBorder="1" applyAlignment="1">
      <alignment horizontal="center"/>
    </xf>
    <xf numFmtId="49" fontId="69" fillId="0" borderId="0" xfId="0" applyNumberFormat="1" applyFont="1" applyAlignment="1">
      <alignment/>
    </xf>
    <xf numFmtId="165" fontId="16" fillId="36" borderId="21" xfId="0" applyNumberFormat="1" applyFont="1" applyFill="1" applyBorder="1" applyAlignment="1">
      <alignment horizontal="center"/>
    </xf>
    <xf numFmtId="0" fontId="17" fillId="49" borderId="79" xfId="0" applyFont="1" applyFill="1" applyBorder="1" applyAlignment="1">
      <alignment horizontal="center"/>
    </xf>
    <xf numFmtId="0" fontId="17" fillId="49" borderId="55" xfId="0" applyFont="1" applyFill="1" applyBorder="1" applyAlignment="1">
      <alignment horizontal="center"/>
    </xf>
    <xf numFmtId="0" fontId="17" fillId="49" borderId="64" xfId="0" applyFont="1" applyFill="1" applyBorder="1" applyAlignment="1">
      <alignment horizontal="center"/>
    </xf>
    <xf numFmtId="0" fontId="17" fillId="49" borderId="80" xfId="0" applyFont="1" applyFill="1" applyBorder="1" applyAlignment="1">
      <alignment horizontal="center"/>
    </xf>
    <xf numFmtId="0" fontId="17" fillId="49" borderId="81" xfId="0" applyFont="1" applyFill="1" applyBorder="1" applyAlignment="1">
      <alignment horizontal="center"/>
    </xf>
    <xf numFmtId="0" fontId="17" fillId="49" borderId="67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12" fillId="44" borderId="46" xfId="0" applyFont="1" applyFill="1" applyBorder="1" applyAlignment="1">
      <alignment horizontal="center"/>
    </xf>
    <xf numFmtId="0" fontId="70" fillId="45" borderId="46" xfId="0" applyFont="1" applyFill="1" applyBorder="1" applyAlignment="1">
      <alignment horizontal="center"/>
    </xf>
    <xf numFmtId="1" fontId="12" fillId="44" borderId="35" xfId="0" applyNumberFormat="1" applyFont="1" applyFill="1" applyBorder="1" applyAlignment="1">
      <alignment horizontal="center"/>
    </xf>
    <xf numFmtId="0" fontId="12" fillId="45" borderId="35" xfId="0" applyFont="1" applyFill="1" applyBorder="1" applyAlignment="1">
      <alignment horizontal="center"/>
    </xf>
    <xf numFmtId="1" fontId="12" fillId="36" borderId="36" xfId="0" applyNumberFormat="1" applyFont="1" applyFill="1" applyBorder="1" applyAlignment="1">
      <alignment horizontal="center"/>
    </xf>
    <xf numFmtId="0" fontId="10" fillId="45" borderId="59" xfId="0" applyFont="1" applyFill="1" applyBorder="1" applyAlignment="1">
      <alignment horizontal="center"/>
    </xf>
    <xf numFmtId="0" fontId="10" fillId="45" borderId="46" xfId="0" applyFont="1" applyFill="1" applyBorder="1" applyAlignment="1">
      <alignment horizontal="center"/>
    </xf>
    <xf numFmtId="0" fontId="10" fillId="45" borderId="42" xfId="0" applyFont="1" applyFill="1" applyBorder="1" applyAlignment="1">
      <alignment horizontal="center"/>
    </xf>
    <xf numFmtId="164" fontId="10" fillId="45" borderId="60" xfId="0" applyNumberFormat="1" applyFont="1" applyFill="1" applyBorder="1" applyAlignment="1">
      <alignment horizontal="center"/>
    </xf>
    <xf numFmtId="164" fontId="12" fillId="45" borderId="46" xfId="0" applyNumberFormat="1" applyFont="1" applyFill="1" applyBorder="1" applyAlignment="1">
      <alignment horizontal="center"/>
    </xf>
    <xf numFmtId="49" fontId="10" fillId="45" borderId="46" xfId="0" applyNumberFormat="1" applyFont="1" applyFill="1" applyBorder="1" applyAlignment="1">
      <alignment horizontal="center"/>
    </xf>
    <xf numFmtId="0" fontId="12" fillId="45" borderId="46" xfId="0" applyFont="1" applyFill="1" applyBorder="1" applyAlignment="1">
      <alignment horizontal="center"/>
    </xf>
    <xf numFmtId="0" fontId="12" fillId="45" borderId="61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0" fontId="18" fillId="43" borderId="67" xfId="0" applyFont="1" applyFill="1" applyBorder="1" applyAlignment="1">
      <alignment horizontal="center"/>
    </xf>
    <xf numFmtId="0" fontId="18" fillId="44" borderId="59" xfId="0" applyFont="1" applyFill="1" applyBorder="1" applyAlignment="1">
      <alignment horizontal="center"/>
    </xf>
    <xf numFmtId="0" fontId="18" fillId="13" borderId="49" xfId="0" applyFont="1" applyFill="1" applyBorder="1" applyAlignment="1">
      <alignment horizontal="center"/>
    </xf>
    <xf numFmtId="0" fontId="18" fillId="36" borderId="67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44" borderId="83" xfId="0" applyFont="1" applyFill="1" applyBorder="1" applyAlignment="1">
      <alignment horizontal="center"/>
    </xf>
    <xf numFmtId="0" fontId="18" fillId="43" borderId="17" xfId="0" applyFont="1" applyFill="1" applyBorder="1" applyAlignment="1">
      <alignment horizontal="center"/>
    </xf>
    <xf numFmtId="0" fontId="18" fillId="44" borderId="84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6" fillId="50" borderId="72" xfId="0" applyNumberFormat="1" applyFont="1" applyFill="1" applyBorder="1" applyAlignment="1">
      <alignment horizontal="center"/>
    </xf>
    <xf numFmtId="0" fontId="4" fillId="51" borderId="59" xfId="0" applyFont="1" applyFill="1" applyBorder="1" applyAlignment="1">
      <alignment horizontal="center"/>
    </xf>
    <xf numFmtId="0" fontId="71" fillId="44" borderId="85" xfId="0" applyFont="1" applyFill="1" applyBorder="1" applyAlignment="1">
      <alignment horizontal="center" vertical="center"/>
    </xf>
    <xf numFmtId="0" fontId="71" fillId="44" borderId="86" xfId="0" applyFont="1" applyFill="1" applyBorder="1" applyAlignment="1">
      <alignment horizontal="center" vertical="center"/>
    </xf>
    <xf numFmtId="0" fontId="72" fillId="44" borderId="86" xfId="0" applyFont="1" applyFill="1" applyBorder="1" applyAlignment="1">
      <alignment horizontal="center" vertical="center"/>
    </xf>
    <xf numFmtId="0" fontId="67" fillId="0" borderId="87" xfId="0" applyFont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16" fillId="0" borderId="88" xfId="0" applyFont="1" applyFill="1" applyBorder="1" applyAlignment="1">
      <alignment horizontal="center"/>
    </xf>
    <xf numFmtId="0" fontId="73" fillId="0" borderId="88" xfId="0" applyFont="1" applyBorder="1" applyAlignment="1">
      <alignment horizontal="center"/>
    </xf>
    <xf numFmtId="0" fontId="73" fillId="0" borderId="89" xfId="0" applyFont="1" applyBorder="1" applyAlignment="1">
      <alignment horizontal="center"/>
    </xf>
    <xf numFmtId="0" fontId="67" fillId="0" borderId="90" xfId="0" applyFont="1" applyBorder="1" applyAlignment="1">
      <alignment horizontal="center"/>
    </xf>
    <xf numFmtId="0" fontId="16" fillId="36" borderId="88" xfId="0" applyFont="1" applyFill="1" applyBorder="1" applyAlignment="1">
      <alignment horizontal="center"/>
    </xf>
    <xf numFmtId="0" fontId="6" fillId="36" borderId="88" xfId="0" applyFont="1" applyFill="1" applyBorder="1" applyAlignment="1">
      <alignment horizontal="center"/>
    </xf>
    <xf numFmtId="0" fontId="6" fillId="36" borderId="89" xfId="0" applyFont="1" applyFill="1" applyBorder="1" applyAlignment="1">
      <alignment horizontal="center"/>
    </xf>
    <xf numFmtId="0" fontId="6" fillId="43" borderId="88" xfId="0" applyFont="1" applyFill="1" applyBorder="1" applyAlignment="1">
      <alignment horizontal="center"/>
    </xf>
    <xf numFmtId="0" fontId="6" fillId="43" borderId="89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91" xfId="0" applyFont="1" applyBorder="1" applyAlignment="1">
      <alignment horizontal="center" vertical="center"/>
    </xf>
    <xf numFmtId="0" fontId="74" fillId="0" borderId="92" xfId="0" applyFont="1" applyBorder="1" applyAlignment="1">
      <alignment horizontal="center" vertical="center"/>
    </xf>
    <xf numFmtId="0" fontId="75" fillId="0" borderId="88" xfId="0" applyFont="1" applyBorder="1" applyAlignment="1">
      <alignment/>
    </xf>
    <xf numFmtId="0" fontId="8" fillId="36" borderId="88" xfId="0" applyFont="1" applyFill="1" applyBorder="1" applyAlignment="1">
      <alignment/>
    </xf>
    <xf numFmtId="0" fontId="8" fillId="0" borderId="88" xfId="0" applyFont="1" applyFill="1" applyBorder="1" applyAlignment="1">
      <alignment/>
    </xf>
    <xf numFmtId="0" fontId="75" fillId="0" borderId="0" xfId="0" applyFont="1" applyAlignment="1">
      <alignment/>
    </xf>
    <xf numFmtId="0" fontId="71" fillId="44" borderId="93" xfId="0" applyFont="1" applyFill="1" applyBorder="1" applyAlignment="1">
      <alignment horizontal="center" vertical="center"/>
    </xf>
    <xf numFmtId="0" fontId="72" fillId="44" borderId="86" xfId="0" applyFont="1" applyFill="1" applyBorder="1" applyAlignment="1">
      <alignment horizontal="left" vertical="center"/>
    </xf>
    <xf numFmtId="0" fontId="16" fillId="0" borderId="88" xfId="0" applyFont="1" applyFill="1" applyBorder="1" applyAlignment="1">
      <alignment horizontal="left"/>
    </xf>
    <xf numFmtId="0" fontId="16" fillId="36" borderId="88" xfId="0" applyFont="1" applyFill="1" applyBorder="1" applyAlignment="1">
      <alignment horizontal="left"/>
    </xf>
    <xf numFmtId="0" fontId="65" fillId="0" borderId="0" xfId="0" applyFont="1" applyAlignment="1">
      <alignment horizontal="left"/>
    </xf>
    <xf numFmtId="0" fontId="76" fillId="0" borderId="91" xfId="0" applyFont="1" applyBorder="1" applyAlignment="1">
      <alignment horizontal="center" vertical="center"/>
    </xf>
    <xf numFmtId="0" fontId="76" fillId="0" borderId="92" xfId="0" applyFont="1" applyBorder="1" applyAlignment="1">
      <alignment horizontal="center" vertical="center"/>
    </xf>
    <xf numFmtId="0" fontId="77" fillId="52" borderId="94" xfId="0" applyFont="1" applyFill="1" applyBorder="1" applyAlignment="1">
      <alignment horizontal="center" vertical="center"/>
    </xf>
    <xf numFmtId="0" fontId="77" fillId="52" borderId="95" xfId="0" applyFont="1" applyFill="1" applyBorder="1" applyAlignment="1">
      <alignment horizontal="center" vertical="center"/>
    </xf>
    <xf numFmtId="0" fontId="6" fillId="12" borderId="35" xfId="0" applyFont="1" applyFill="1" applyBorder="1" applyAlignment="1">
      <alignment horizontal="center"/>
    </xf>
    <xf numFmtId="1" fontId="6" fillId="12" borderId="35" xfId="0" applyNumberFormat="1" applyFont="1" applyFill="1" applyBorder="1" applyAlignment="1">
      <alignment horizontal="center"/>
    </xf>
    <xf numFmtId="0" fontId="6" fillId="53" borderId="35" xfId="0" applyFont="1" applyFill="1" applyBorder="1" applyAlignment="1">
      <alignment horizontal="center"/>
    </xf>
    <xf numFmtId="0" fontId="6" fillId="53" borderId="59" xfId="0" applyFont="1" applyFill="1" applyBorder="1" applyAlignment="1">
      <alignment horizontal="center"/>
    </xf>
    <xf numFmtId="0" fontId="6" fillId="53" borderId="46" xfId="0" applyFont="1" applyFill="1" applyBorder="1" applyAlignment="1">
      <alignment horizontal="center"/>
    </xf>
    <xf numFmtId="0" fontId="6" fillId="12" borderId="59" xfId="0" applyFont="1" applyFill="1" applyBorder="1" applyAlignment="1">
      <alignment horizontal="center"/>
    </xf>
    <xf numFmtId="0" fontId="6" fillId="12" borderId="46" xfId="0" applyFont="1" applyFill="1" applyBorder="1" applyAlignment="1">
      <alignment horizontal="center"/>
    </xf>
    <xf numFmtId="0" fontId="6" fillId="53" borderId="42" xfId="0" applyFont="1" applyFill="1" applyBorder="1" applyAlignment="1">
      <alignment horizontal="center"/>
    </xf>
    <xf numFmtId="0" fontId="6" fillId="12" borderId="36" xfId="0" applyFont="1" applyFill="1" applyBorder="1" applyAlignment="1">
      <alignment horizontal="center"/>
    </xf>
    <xf numFmtId="0" fontId="6" fillId="12" borderId="42" xfId="0" applyFont="1" applyFill="1" applyBorder="1" applyAlignment="1">
      <alignment horizontal="center"/>
    </xf>
    <xf numFmtId="0" fontId="6" fillId="53" borderId="60" xfId="0" applyFont="1" applyFill="1" applyBorder="1" applyAlignment="1">
      <alignment horizontal="center"/>
    </xf>
    <xf numFmtId="164" fontId="6" fillId="53" borderId="46" xfId="0" applyNumberFormat="1" applyFont="1" applyFill="1" applyBorder="1" applyAlignment="1">
      <alignment horizontal="center"/>
    </xf>
    <xf numFmtId="49" fontId="6" fillId="53" borderId="46" xfId="0" applyNumberFormat="1" applyFont="1" applyFill="1" applyBorder="1" applyAlignment="1">
      <alignment horizontal="center"/>
    </xf>
    <xf numFmtId="0" fontId="6" fillId="53" borderId="61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3" fillId="54" borderId="18" xfId="0" applyFont="1" applyFill="1" applyBorder="1" applyAlignment="1">
      <alignment horizontal="center"/>
    </xf>
    <xf numFmtId="0" fontId="3" fillId="54" borderId="18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6" fillId="44" borderId="35" xfId="0" applyFont="1" applyFill="1" applyBorder="1" applyAlignment="1">
      <alignment horizontal="center"/>
    </xf>
    <xf numFmtId="0" fontId="6" fillId="44" borderId="38" xfId="0" applyFont="1" applyFill="1" applyBorder="1" applyAlignment="1">
      <alignment horizontal="center"/>
    </xf>
    <xf numFmtId="0" fontId="5" fillId="13" borderId="96" xfId="0" applyFont="1" applyFill="1" applyBorder="1" applyAlignment="1">
      <alignment horizontal="center"/>
    </xf>
    <xf numFmtId="0" fontId="5" fillId="13" borderId="97" xfId="0" applyFont="1" applyFill="1" applyBorder="1" applyAlignment="1">
      <alignment horizontal="center"/>
    </xf>
    <xf numFmtId="0" fontId="17" fillId="47" borderId="41" xfId="0" applyFont="1" applyFill="1" applyBorder="1" applyAlignment="1">
      <alignment horizontal="center"/>
    </xf>
    <xf numFmtId="0" fontId="17" fillId="47" borderId="98" xfId="0" applyFont="1" applyFill="1" applyBorder="1" applyAlignment="1">
      <alignment horizontal="center"/>
    </xf>
    <xf numFmtId="0" fontId="17" fillId="41" borderId="41" xfId="0" applyFont="1" applyFill="1" applyBorder="1" applyAlignment="1">
      <alignment horizontal="center"/>
    </xf>
    <xf numFmtId="0" fontId="17" fillId="41" borderId="98" xfId="0" applyFont="1" applyFill="1" applyBorder="1" applyAlignment="1">
      <alignment horizontal="center"/>
    </xf>
    <xf numFmtId="0" fontId="9" fillId="42" borderId="72" xfId="0" applyFont="1" applyFill="1" applyBorder="1" applyAlignment="1">
      <alignment horizontal="center"/>
    </xf>
    <xf numFmtId="0" fontId="78" fillId="54" borderId="95" xfId="0" applyFont="1" applyFill="1" applyBorder="1" applyAlignment="1">
      <alignment horizontal="center"/>
    </xf>
    <xf numFmtId="0" fontId="78" fillId="54" borderId="99" xfId="0" applyFont="1" applyFill="1" applyBorder="1" applyAlignment="1">
      <alignment horizontal="center"/>
    </xf>
    <xf numFmtId="0" fontId="78" fillId="54" borderId="94" xfId="0" applyFont="1" applyFill="1" applyBorder="1" applyAlignment="1">
      <alignment horizontal="center"/>
    </xf>
    <xf numFmtId="0" fontId="70" fillId="0" borderId="95" xfId="0" applyFont="1" applyFill="1" applyBorder="1" applyAlignment="1">
      <alignment horizontal="center"/>
    </xf>
    <xf numFmtId="0" fontId="70" fillId="10" borderId="99" xfId="0" applyFont="1" applyFill="1" applyBorder="1" applyAlignment="1">
      <alignment horizontal="center"/>
    </xf>
    <xf numFmtId="0" fontId="70" fillId="10" borderId="94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14" fillId="55" borderId="72" xfId="0" applyFont="1" applyFill="1" applyBorder="1" applyAlignment="1">
      <alignment horizontal="center"/>
    </xf>
    <xf numFmtId="0" fontId="9" fillId="55" borderId="72" xfId="0" applyFont="1" applyFill="1" applyBorder="1" applyAlignment="1">
      <alignment horizontal="center"/>
    </xf>
    <xf numFmtId="0" fontId="17" fillId="0" borderId="72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/>
    </xf>
    <xf numFmtId="0" fontId="15" fillId="56" borderId="72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64" fillId="39" borderId="25" xfId="0" applyFont="1" applyFill="1" applyBorder="1" applyAlignment="1">
      <alignment horizontal="center"/>
    </xf>
    <xf numFmtId="0" fontId="64" fillId="13" borderId="25" xfId="0" applyFont="1" applyFill="1" applyBorder="1" applyAlignment="1">
      <alignment horizontal="center"/>
    </xf>
    <xf numFmtId="0" fontId="79" fillId="0" borderId="95" xfId="0" applyFont="1" applyBorder="1" applyAlignment="1">
      <alignment horizontal="center" vertical="center"/>
    </xf>
    <xf numFmtId="0" fontId="79" fillId="0" borderId="94" xfId="0" applyFont="1" applyBorder="1" applyAlignment="1">
      <alignment horizontal="center" vertical="center"/>
    </xf>
    <xf numFmtId="0" fontId="74" fillId="0" borderId="101" xfId="0" applyFont="1" applyBorder="1" applyAlignment="1">
      <alignment horizontal="center" vertical="center"/>
    </xf>
    <xf numFmtId="0" fontId="74" fillId="0" borderId="92" xfId="0" applyFont="1" applyBorder="1" applyAlignment="1">
      <alignment horizontal="center" vertical="center"/>
    </xf>
    <xf numFmtId="0" fontId="80" fillId="0" borderId="95" xfId="0" applyFont="1" applyBorder="1" applyAlignment="1">
      <alignment horizontal="center" vertical="center"/>
    </xf>
    <xf numFmtId="0" fontId="80" fillId="0" borderId="94" xfId="0" applyFont="1" applyBorder="1" applyAlignment="1">
      <alignment horizontal="center" vertical="center"/>
    </xf>
    <xf numFmtId="0" fontId="81" fillId="54" borderId="95" xfId="0" applyFont="1" applyFill="1" applyBorder="1" applyAlignment="1">
      <alignment horizontal="center" vertical="center"/>
    </xf>
    <xf numFmtId="0" fontId="81" fillId="54" borderId="99" xfId="0" applyFont="1" applyFill="1" applyBorder="1" applyAlignment="1">
      <alignment horizontal="center" vertical="center"/>
    </xf>
    <xf numFmtId="0" fontId="81" fillId="54" borderId="94" xfId="0" applyFont="1" applyFill="1" applyBorder="1" applyAlignment="1">
      <alignment horizontal="center" vertical="center"/>
    </xf>
    <xf numFmtId="0" fontId="82" fillId="0" borderId="101" xfId="0" applyFont="1" applyBorder="1" applyAlignment="1">
      <alignment horizontal="center" vertical="center"/>
    </xf>
    <xf numFmtId="0" fontId="82" fillId="0" borderId="102" xfId="0" applyFont="1" applyBorder="1" applyAlignment="1">
      <alignment horizontal="center" vertical="center"/>
    </xf>
    <xf numFmtId="0" fontId="82" fillId="0" borderId="10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zoomScalePageLayoutView="0" workbookViewId="0" topLeftCell="A7">
      <selection activeCell="F20" sqref="F20"/>
    </sheetView>
  </sheetViews>
  <sheetFormatPr defaultColWidth="9.140625" defaultRowHeight="15" customHeight="1"/>
  <cols>
    <col min="1" max="1" width="3.00390625" style="221" customWidth="1"/>
    <col min="2" max="2" width="3.28125" style="98" customWidth="1"/>
    <col min="3" max="3" width="21.421875" style="59" customWidth="1"/>
    <col min="4" max="4" width="5.140625" style="87" customWidth="1"/>
    <col min="5" max="5" width="4.28125" style="87" customWidth="1"/>
    <col min="6" max="6" width="27.8515625" style="74" customWidth="1"/>
    <col min="7" max="7" width="7.7109375" style="98" customWidth="1"/>
    <col min="8" max="8" width="4.28125" style="64" customWidth="1"/>
    <col min="9" max="9" width="5.421875" style="34" customWidth="1"/>
    <col min="10" max="10" width="3.57421875" style="65" customWidth="1"/>
    <col min="11" max="15" width="3.7109375" style="87" customWidth="1"/>
    <col min="16" max="17" width="5.8515625" style="87" customWidth="1"/>
    <col min="18" max="18" width="5.8515625" style="184" customWidth="1"/>
    <col min="19" max="20" width="5.8515625" style="87" customWidth="1"/>
    <col min="21" max="16384" width="9.140625" style="34" customWidth="1"/>
  </cols>
  <sheetData>
    <row r="1" spans="1:20" ht="15" customHeight="1">
      <c r="A1" s="209"/>
      <c r="B1" s="88">
        <v>1</v>
      </c>
      <c r="C1" s="100" t="s">
        <v>0</v>
      </c>
      <c r="D1" s="75" t="s">
        <v>1</v>
      </c>
      <c r="E1" s="75"/>
      <c r="F1" s="70" t="s">
        <v>181</v>
      </c>
      <c r="G1" s="276" t="s">
        <v>3</v>
      </c>
      <c r="H1" s="277"/>
      <c r="I1" s="32" t="s">
        <v>99</v>
      </c>
      <c r="J1" s="33" t="s">
        <v>99</v>
      </c>
      <c r="K1" s="103" t="s">
        <v>99</v>
      </c>
      <c r="L1" s="104" t="s">
        <v>99</v>
      </c>
      <c r="M1" s="104" t="s">
        <v>99</v>
      </c>
      <c r="N1" s="104"/>
      <c r="O1" s="105" t="s">
        <v>99</v>
      </c>
      <c r="P1" s="106" t="s">
        <v>99</v>
      </c>
      <c r="Q1" s="107" t="s">
        <v>99</v>
      </c>
      <c r="R1" s="108" t="s">
        <v>99</v>
      </c>
      <c r="S1" s="81" t="s">
        <v>99</v>
      </c>
      <c r="T1" s="109" t="s">
        <v>99</v>
      </c>
    </row>
    <row r="2" spans="1:20" s="269" customFormat="1" ht="15" customHeight="1">
      <c r="A2" s="260" t="s">
        <v>4</v>
      </c>
      <c r="B2" s="261" t="s">
        <v>5</v>
      </c>
      <c r="C2" s="261" t="s">
        <v>6</v>
      </c>
      <c r="D2" s="259" t="s">
        <v>7</v>
      </c>
      <c r="E2" s="259" t="s">
        <v>169</v>
      </c>
      <c r="F2" s="262" t="s">
        <v>8</v>
      </c>
      <c r="G2" s="255" t="s">
        <v>9</v>
      </c>
      <c r="H2" s="256" t="s">
        <v>156</v>
      </c>
      <c r="I2" s="257" t="s">
        <v>10</v>
      </c>
      <c r="J2" s="263" t="s">
        <v>11</v>
      </c>
      <c r="K2" s="258" t="s">
        <v>12</v>
      </c>
      <c r="L2" s="259" t="s">
        <v>13</v>
      </c>
      <c r="M2" s="259" t="s">
        <v>14</v>
      </c>
      <c r="N2" s="259" t="s">
        <v>15</v>
      </c>
      <c r="O2" s="264" t="s">
        <v>16</v>
      </c>
      <c r="P2" s="265" t="s">
        <v>17</v>
      </c>
      <c r="Q2" s="266" t="s">
        <v>18</v>
      </c>
      <c r="R2" s="267" t="s">
        <v>19</v>
      </c>
      <c r="S2" s="259" t="s">
        <v>20</v>
      </c>
      <c r="T2" s="268" t="s">
        <v>21</v>
      </c>
    </row>
    <row r="3" spans="1:20" ht="15" customHeight="1">
      <c r="A3" s="210">
        <v>1</v>
      </c>
      <c r="B3" s="89" t="s">
        <v>22</v>
      </c>
      <c r="C3" s="66" t="s">
        <v>24</v>
      </c>
      <c r="D3" s="76">
        <v>2006</v>
      </c>
      <c r="E3" s="79">
        <f>SUM(2014-D3)</f>
        <v>8</v>
      </c>
      <c r="F3" s="35" t="s">
        <v>25</v>
      </c>
      <c r="G3" s="272">
        <f aca="true" t="shared" si="0" ref="G3:G15">MIN(P3:T3)</f>
        <v>0.04861111111111111</v>
      </c>
      <c r="H3" s="36">
        <f aca="true" t="shared" si="1" ref="H3:H15">SUM(K3:O3)</f>
        <v>15</v>
      </c>
      <c r="I3" s="37">
        <f aca="true" t="shared" si="2" ref="I3:I15">IF(COUNTIF(K3:O3,"&gt;=0")&lt;4,SUM(K3:O3),SUM(LARGE(K3:O3,1),LARGE(K3:O3,2),LARGE(K3:O3,3),LARGE(K3:O3,4)))</f>
        <v>15</v>
      </c>
      <c r="J3" s="38">
        <f aca="true" t="shared" si="3" ref="J3:J15">COUNTIF(K3:O3,"&gt;0")</f>
        <v>1</v>
      </c>
      <c r="K3" s="186">
        <v>15</v>
      </c>
      <c r="L3" s="110"/>
      <c r="M3" s="111"/>
      <c r="N3" s="112"/>
      <c r="O3" s="113"/>
      <c r="P3" s="114">
        <v>0.04861111111111111</v>
      </c>
      <c r="Q3" s="115"/>
      <c r="R3" s="39"/>
      <c r="S3" s="115"/>
      <c r="T3" s="116"/>
    </row>
    <row r="4" spans="1:20" ht="15" customHeight="1">
      <c r="A4" s="211">
        <v>2</v>
      </c>
      <c r="B4" s="90" t="s">
        <v>22</v>
      </c>
      <c r="C4" s="66" t="s">
        <v>163</v>
      </c>
      <c r="D4" s="76">
        <v>2006</v>
      </c>
      <c r="E4" s="79">
        <f>SUM(2014-D4)</f>
        <v>8</v>
      </c>
      <c r="F4" s="35" t="s">
        <v>25</v>
      </c>
      <c r="G4" s="273">
        <f t="shared" si="0"/>
        <v>0.051388888888888894</v>
      </c>
      <c r="H4" s="36">
        <f t="shared" si="1"/>
        <v>12</v>
      </c>
      <c r="I4" s="40">
        <f t="shared" si="2"/>
        <v>12</v>
      </c>
      <c r="J4" s="41">
        <f t="shared" si="3"/>
        <v>1</v>
      </c>
      <c r="K4" s="187">
        <v>12</v>
      </c>
      <c r="L4" s="113"/>
      <c r="M4" s="118"/>
      <c r="N4" s="112"/>
      <c r="O4" s="113"/>
      <c r="P4" s="119">
        <v>0.051388888888888894</v>
      </c>
      <c r="Q4" s="120"/>
      <c r="R4" s="121"/>
      <c r="S4" s="120"/>
      <c r="T4" s="120"/>
    </row>
    <row r="5" spans="1:20" ht="15" customHeight="1">
      <c r="A5" s="211">
        <v>3</v>
      </c>
      <c r="B5" s="90" t="s">
        <v>22</v>
      </c>
      <c r="C5" s="66" t="s">
        <v>23</v>
      </c>
      <c r="D5" s="76">
        <v>2006</v>
      </c>
      <c r="E5" s="79">
        <f aca="true" t="shared" si="4" ref="E5:E15">SUM(2014-D5)</f>
        <v>8</v>
      </c>
      <c r="F5" s="35" t="s">
        <v>211</v>
      </c>
      <c r="G5" s="273">
        <f t="shared" si="0"/>
        <v>0.05277777777777778</v>
      </c>
      <c r="H5" s="36">
        <f t="shared" si="1"/>
        <v>10</v>
      </c>
      <c r="I5" s="40">
        <f t="shared" si="2"/>
        <v>10</v>
      </c>
      <c r="J5" s="41">
        <f t="shared" si="3"/>
        <v>1</v>
      </c>
      <c r="K5" s="187">
        <v>10</v>
      </c>
      <c r="L5" s="113"/>
      <c r="M5" s="118"/>
      <c r="N5" s="112"/>
      <c r="O5" s="113"/>
      <c r="P5" s="119">
        <v>0.05277777777777778</v>
      </c>
      <c r="Q5" s="120"/>
      <c r="R5" s="121"/>
      <c r="S5" s="120"/>
      <c r="T5" s="122"/>
    </row>
    <row r="6" spans="1:20" ht="15" customHeight="1">
      <c r="A6" s="212">
        <v>4</v>
      </c>
      <c r="B6" s="90" t="s">
        <v>22</v>
      </c>
      <c r="C6" s="66" t="s">
        <v>210</v>
      </c>
      <c r="D6" s="76">
        <v>2007</v>
      </c>
      <c r="E6" s="79">
        <f t="shared" si="4"/>
        <v>7</v>
      </c>
      <c r="F6" s="35" t="s">
        <v>211</v>
      </c>
      <c r="G6" s="273">
        <f t="shared" si="0"/>
        <v>0.05555555555555555</v>
      </c>
      <c r="H6" s="36">
        <f t="shared" si="1"/>
        <v>8</v>
      </c>
      <c r="I6" s="40">
        <f t="shared" si="2"/>
        <v>8</v>
      </c>
      <c r="J6" s="41">
        <f t="shared" si="3"/>
        <v>1</v>
      </c>
      <c r="K6" s="187">
        <v>8</v>
      </c>
      <c r="L6" s="113"/>
      <c r="M6" s="118"/>
      <c r="N6" s="112"/>
      <c r="O6" s="113"/>
      <c r="P6" s="119">
        <v>0.05555555555555555</v>
      </c>
      <c r="Q6" s="120"/>
      <c r="R6" s="42"/>
      <c r="S6" s="120"/>
      <c r="T6" s="122"/>
    </row>
    <row r="7" spans="1:20" ht="15" customHeight="1">
      <c r="A7" s="212">
        <v>5</v>
      </c>
      <c r="B7" s="90" t="s">
        <v>22</v>
      </c>
      <c r="C7" s="66" t="s">
        <v>166</v>
      </c>
      <c r="D7" s="76">
        <v>2006</v>
      </c>
      <c r="E7" s="79">
        <f t="shared" si="4"/>
        <v>8</v>
      </c>
      <c r="F7" s="35" t="s">
        <v>25</v>
      </c>
      <c r="G7" s="273">
        <f t="shared" si="0"/>
        <v>0.05625</v>
      </c>
      <c r="H7" s="36">
        <f t="shared" si="1"/>
        <v>7</v>
      </c>
      <c r="I7" s="40">
        <f t="shared" si="2"/>
        <v>7</v>
      </c>
      <c r="J7" s="41">
        <f t="shared" si="3"/>
        <v>1</v>
      </c>
      <c r="K7" s="117">
        <v>7</v>
      </c>
      <c r="L7" s="112"/>
      <c r="M7" s="123"/>
      <c r="N7" s="123"/>
      <c r="O7" s="124"/>
      <c r="P7" s="119">
        <v>0.05625</v>
      </c>
      <c r="Q7" s="120"/>
      <c r="R7" s="42"/>
      <c r="S7" s="120"/>
      <c r="T7" s="122"/>
    </row>
    <row r="8" spans="1:20" ht="15" customHeight="1">
      <c r="A8" s="212">
        <v>6</v>
      </c>
      <c r="B8" s="90" t="s">
        <v>22</v>
      </c>
      <c r="C8" s="66" t="s">
        <v>164</v>
      </c>
      <c r="D8" s="77">
        <v>2006</v>
      </c>
      <c r="E8" s="79">
        <f t="shared" si="4"/>
        <v>8</v>
      </c>
      <c r="F8" s="43" t="s">
        <v>105</v>
      </c>
      <c r="G8" s="273">
        <f t="shared" si="0"/>
        <v>0.05625</v>
      </c>
      <c r="H8" s="36">
        <f t="shared" si="1"/>
        <v>6</v>
      </c>
      <c r="I8" s="40">
        <f t="shared" si="2"/>
        <v>6</v>
      </c>
      <c r="J8" s="41">
        <f t="shared" si="3"/>
        <v>1</v>
      </c>
      <c r="K8" s="117">
        <v>6</v>
      </c>
      <c r="L8" s="112"/>
      <c r="M8" s="123"/>
      <c r="N8" s="123"/>
      <c r="O8" s="124"/>
      <c r="P8" s="119">
        <v>0.05625</v>
      </c>
      <c r="Q8" s="120"/>
      <c r="R8" s="121"/>
      <c r="S8" s="120"/>
      <c r="T8" s="122"/>
    </row>
    <row r="9" spans="1:20" ht="15" customHeight="1">
      <c r="A9" s="212">
        <v>7</v>
      </c>
      <c r="B9" s="90" t="s">
        <v>22</v>
      </c>
      <c r="C9" s="66" t="s">
        <v>149</v>
      </c>
      <c r="D9" s="76">
        <v>2007</v>
      </c>
      <c r="E9" s="79">
        <f t="shared" si="4"/>
        <v>7</v>
      </c>
      <c r="F9" s="35" t="s">
        <v>105</v>
      </c>
      <c r="G9" s="273">
        <f t="shared" si="0"/>
        <v>0.05694444444444444</v>
      </c>
      <c r="H9" s="36">
        <f t="shared" si="1"/>
        <v>5</v>
      </c>
      <c r="I9" s="40">
        <f t="shared" si="2"/>
        <v>5</v>
      </c>
      <c r="J9" s="41">
        <f t="shared" si="3"/>
        <v>1</v>
      </c>
      <c r="K9" s="117">
        <v>5</v>
      </c>
      <c r="L9" s="112"/>
      <c r="M9" s="123"/>
      <c r="N9" s="123"/>
      <c r="O9" s="124"/>
      <c r="P9" s="119">
        <v>0.05694444444444444</v>
      </c>
      <c r="Q9" s="120"/>
      <c r="R9" s="42"/>
      <c r="S9" s="120"/>
      <c r="T9" s="122"/>
    </row>
    <row r="10" spans="1:20" ht="15" customHeight="1">
      <c r="A10" s="212">
        <v>8</v>
      </c>
      <c r="B10" s="90" t="s">
        <v>22</v>
      </c>
      <c r="C10" s="66" t="s">
        <v>148</v>
      </c>
      <c r="D10" s="76">
        <v>2007</v>
      </c>
      <c r="E10" s="79">
        <f t="shared" si="4"/>
        <v>7</v>
      </c>
      <c r="F10" s="35" t="s">
        <v>36</v>
      </c>
      <c r="G10" s="273">
        <f t="shared" si="0"/>
        <v>0.06527777777777778</v>
      </c>
      <c r="H10" s="36">
        <f t="shared" si="1"/>
        <v>4</v>
      </c>
      <c r="I10" s="40">
        <f t="shared" si="2"/>
        <v>4</v>
      </c>
      <c r="J10" s="41">
        <f t="shared" si="3"/>
        <v>1</v>
      </c>
      <c r="K10" s="117">
        <v>4</v>
      </c>
      <c r="L10" s="112"/>
      <c r="M10" s="123"/>
      <c r="N10" s="123"/>
      <c r="O10" s="124"/>
      <c r="P10" s="119">
        <v>0.06527777777777778</v>
      </c>
      <c r="Q10" s="120"/>
      <c r="R10" s="121"/>
      <c r="S10" s="120"/>
      <c r="T10" s="122"/>
    </row>
    <row r="11" spans="1:20" ht="15" customHeight="1">
      <c r="A11" s="212">
        <v>9</v>
      </c>
      <c r="B11" s="90" t="s">
        <v>22</v>
      </c>
      <c r="C11" s="66" t="s">
        <v>145</v>
      </c>
      <c r="D11" s="76">
        <v>2007</v>
      </c>
      <c r="E11" s="79">
        <f t="shared" si="4"/>
        <v>7</v>
      </c>
      <c r="F11" s="35" t="s">
        <v>25</v>
      </c>
      <c r="G11" s="273">
        <f t="shared" si="0"/>
        <v>0.06736111111111111</v>
      </c>
      <c r="H11" s="36">
        <f t="shared" si="1"/>
        <v>3</v>
      </c>
      <c r="I11" s="40">
        <f t="shared" si="2"/>
        <v>3</v>
      </c>
      <c r="J11" s="41">
        <f t="shared" si="3"/>
        <v>1</v>
      </c>
      <c r="K11" s="117">
        <v>3</v>
      </c>
      <c r="L11" s="112"/>
      <c r="M11" s="123"/>
      <c r="N11" s="123"/>
      <c r="O11" s="124"/>
      <c r="P11" s="119">
        <v>0.06736111111111111</v>
      </c>
      <c r="Q11" s="120"/>
      <c r="R11" s="121"/>
      <c r="S11" s="120"/>
      <c r="T11" s="122"/>
    </row>
    <row r="12" spans="1:20" ht="15" customHeight="1">
      <c r="A12" s="212">
        <v>10</v>
      </c>
      <c r="B12" s="90" t="s">
        <v>22</v>
      </c>
      <c r="C12" s="66" t="s">
        <v>153</v>
      </c>
      <c r="D12" s="76">
        <v>2006</v>
      </c>
      <c r="E12" s="79">
        <f t="shared" si="4"/>
        <v>8</v>
      </c>
      <c r="F12" s="35" t="s">
        <v>26</v>
      </c>
      <c r="G12" s="273">
        <f t="shared" si="0"/>
        <v>0.06874999999999999</v>
      </c>
      <c r="H12" s="36">
        <f t="shared" si="1"/>
        <v>2</v>
      </c>
      <c r="I12" s="40">
        <f t="shared" si="2"/>
        <v>2</v>
      </c>
      <c r="J12" s="41">
        <f t="shared" si="3"/>
        <v>1</v>
      </c>
      <c r="K12" s="117">
        <v>2</v>
      </c>
      <c r="L12" s="112"/>
      <c r="M12" s="123"/>
      <c r="N12" s="123"/>
      <c r="O12" s="124"/>
      <c r="P12" s="119">
        <v>0.06874999999999999</v>
      </c>
      <c r="Q12" s="120"/>
      <c r="R12" s="42"/>
      <c r="S12" s="120"/>
      <c r="T12" s="122"/>
    </row>
    <row r="13" spans="1:20" ht="15" customHeight="1">
      <c r="A13" s="212">
        <v>11</v>
      </c>
      <c r="B13" s="90" t="s">
        <v>22</v>
      </c>
      <c r="C13" s="66" t="s">
        <v>165</v>
      </c>
      <c r="D13" s="76">
        <v>2006</v>
      </c>
      <c r="E13" s="79">
        <f t="shared" si="4"/>
        <v>8</v>
      </c>
      <c r="F13" s="35" t="s">
        <v>25</v>
      </c>
      <c r="G13" s="273">
        <f t="shared" si="0"/>
        <v>0.07152777777777779</v>
      </c>
      <c r="H13" s="36">
        <f t="shared" si="1"/>
        <v>1</v>
      </c>
      <c r="I13" s="40">
        <f t="shared" si="2"/>
        <v>1</v>
      </c>
      <c r="J13" s="41">
        <f t="shared" si="3"/>
        <v>1</v>
      </c>
      <c r="K13" s="117">
        <v>1</v>
      </c>
      <c r="L13" s="112"/>
      <c r="M13" s="123"/>
      <c r="N13" s="123"/>
      <c r="O13" s="124"/>
      <c r="P13" s="119">
        <v>0.07152777777777779</v>
      </c>
      <c r="Q13" s="120"/>
      <c r="R13" s="121"/>
      <c r="S13" s="120"/>
      <c r="T13" s="122"/>
    </row>
    <row r="14" spans="1:20" ht="15" customHeight="1">
      <c r="A14" s="212">
        <v>12</v>
      </c>
      <c r="B14" s="90" t="s">
        <v>22</v>
      </c>
      <c r="C14" s="66" t="s">
        <v>95</v>
      </c>
      <c r="D14" s="76">
        <v>2006</v>
      </c>
      <c r="E14" s="79">
        <f t="shared" si="4"/>
        <v>8</v>
      </c>
      <c r="F14" s="35" t="s">
        <v>100</v>
      </c>
      <c r="G14" s="273">
        <f t="shared" si="0"/>
        <v>0</v>
      </c>
      <c r="H14" s="36">
        <f t="shared" si="1"/>
        <v>1</v>
      </c>
      <c r="I14" s="40">
        <f t="shared" si="2"/>
        <v>1</v>
      </c>
      <c r="J14" s="41">
        <f t="shared" si="3"/>
        <v>1</v>
      </c>
      <c r="K14" s="117">
        <v>1</v>
      </c>
      <c r="L14" s="112"/>
      <c r="M14" s="123"/>
      <c r="N14" s="123"/>
      <c r="O14" s="124"/>
      <c r="P14" s="125" t="s">
        <v>2</v>
      </c>
      <c r="Q14" s="120"/>
      <c r="R14" s="42"/>
      <c r="S14" s="120"/>
      <c r="T14" s="122"/>
    </row>
    <row r="15" spans="1:20" ht="15" customHeight="1">
      <c r="A15" s="212">
        <v>13</v>
      </c>
      <c r="B15" s="90" t="s">
        <v>22</v>
      </c>
      <c r="C15" s="66" t="s">
        <v>162</v>
      </c>
      <c r="D15" s="76">
        <v>2007</v>
      </c>
      <c r="E15" s="79">
        <f t="shared" si="4"/>
        <v>7</v>
      </c>
      <c r="F15" s="35" t="s">
        <v>105</v>
      </c>
      <c r="G15" s="273">
        <f t="shared" si="0"/>
        <v>0</v>
      </c>
      <c r="H15" s="36">
        <f t="shared" si="1"/>
        <v>1</v>
      </c>
      <c r="I15" s="40">
        <f t="shared" si="2"/>
        <v>1</v>
      </c>
      <c r="J15" s="41">
        <f t="shared" si="3"/>
        <v>1</v>
      </c>
      <c r="K15" s="117">
        <v>1</v>
      </c>
      <c r="L15" s="112"/>
      <c r="M15" s="123"/>
      <c r="N15" s="123"/>
      <c r="O15" s="124"/>
      <c r="P15" s="119" t="s">
        <v>2</v>
      </c>
      <c r="Q15" s="120"/>
      <c r="R15" s="120"/>
      <c r="S15" s="120"/>
      <c r="T15" s="122"/>
    </row>
    <row r="16" spans="1:20" s="74" customFormat="1" ht="15" customHeight="1">
      <c r="A16" s="213">
        <v>13</v>
      </c>
      <c r="B16" s="196"/>
      <c r="C16" s="99"/>
      <c r="D16" s="197"/>
      <c r="E16" s="197"/>
      <c r="F16" s="69"/>
      <c r="G16" s="274"/>
      <c r="H16" s="198"/>
      <c r="I16" s="199"/>
      <c r="J16" s="200" t="s">
        <v>99</v>
      </c>
      <c r="K16" s="201">
        <f>COUNTIF(K3:K15,"&gt;0")</f>
        <v>13</v>
      </c>
      <c r="L16" s="202">
        <f>COUNTIF(L3:L15,"&gt;0")</f>
        <v>0</v>
      </c>
      <c r="M16" s="202">
        <f>COUNTIF(M3:M15,"&gt;0")</f>
        <v>0</v>
      </c>
      <c r="N16" s="202">
        <f>COUNTIF(N3:N15,"&gt;0")</f>
        <v>0</v>
      </c>
      <c r="O16" s="203">
        <f>COUNTIF(O3:O15,"&gt;0")</f>
        <v>0</v>
      </c>
      <c r="P16" s="204"/>
      <c r="Q16" s="205"/>
      <c r="R16" s="206"/>
      <c r="S16" s="207"/>
      <c r="T16" s="208"/>
    </row>
    <row r="17" spans="1:20" ht="15" customHeight="1">
      <c r="A17" s="214"/>
      <c r="B17" s="88">
        <v>2</v>
      </c>
      <c r="C17" s="100" t="s">
        <v>27</v>
      </c>
      <c r="D17" s="278" t="s">
        <v>1</v>
      </c>
      <c r="E17" s="279"/>
      <c r="F17" s="70" t="s">
        <v>181</v>
      </c>
      <c r="G17" s="276" t="s">
        <v>3</v>
      </c>
      <c r="H17" s="277"/>
      <c r="I17" s="32" t="s">
        <v>99</v>
      </c>
      <c r="J17" s="33" t="s">
        <v>99</v>
      </c>
      <c r="K17" s="103" t="s">
        <v>99</v>
      </c>
      <c r="L17" s="104" t="s">
        <v>99</v>
      </c>
      <c r="M17" s="104" t="s">
        <v>99</v>
      </c>
      <c r="N17" s="104"/>
      <c r="O17" s="105" t="s">
        <v>99</v>
      </c>
      <c r="P17" s="106" t="s">
        <v>99</v>
      </c>
      <c r="Q17" s="107" t="s">
        <v>99</v>
      </c>
      <c r="R17" s="108" t="s">
        <v>99</v>
      </c>
      <c r="S17" s="81" t="s">
        <v>99</v>
      </c>
      <c r="T17" s="109" t="s">
        <v>99</v>
      </c>
    </row>
    <row r="18" spans="1:20" s="269" customFormat="1" ht="15" customHeight="1">
      <c r="A18" s="260" t="s">
        <v>4</v>
      </c>
      <c r="B18" s="261" t="s">
        <v>5</v>
      </c>
      <c r="C18" s="261" t="s">
        <v>6</v>
      </c>
      <c r="D18" s="259" t="s">
        <v>7</v>
      </c>
      <c r="E18" s="259" t="s">
        <v>169</v>
      </c>
      <c r="F18" s="262" t="s">
        <v>8</v>
      </c>
      <c r="G18" s="255" t="s">
        <v>9</v>
      </c>
      <c r="H18" s="256" t="s">
        <v>156</v>
      </c>
      <c r="I18" s="257" t="s">
        <v>10</v>
      </c>
      <c r="J18" s="263" t="s">
        <v>11</v>
      </c>
      <c r="K18" s="258" t="s">
        <v>12</v>
      </c>
      <c r="L18" s="259" t="s">
        <v>13</v>
      </c>
      <c r="M18" s="259" t="s">
        <v>14</v>
      </c>
      <c r="N18" s="259" t="s">
        <v>15</v>
      </c>
      <c r="O18" s="264" t="s">
        <v>16</v>
      </c>
      <c r="P18" s="265" t="s">
        <v>17</v>
      </c>
      <c r="Q18" s="266" t="s">
        <v>18</v>
      </c>
      <c r="R18" s="267" t="s">
        <v>19</v>
      </c>
      <c r="S18" s="259" t="s">
        <v>20</v>
      </c>
      <c r="T18" s="268" t="s">
        <v>21</v>
      </c>
    </row>
    <row r="19" spans="1:20" ht="15" customHeight="1">
      <c r="A19" s="215">
        <v>1</v>
      </c>
      <c r="B19" s="90" t="s">
        <v>28</v>
      </c>
      <c r="C19" s="66" t="s">
        <v>180</v>
      </c>
      <c r="D19" s="76">
        <v>2006</v>
      </c>
      <c r="E19" s="79">
        <f>SUM(2014-D19)</f>
        <v>8</v>
      </c>
      <c r="F19" s="35" t="s">
        <v>35</v>
      </c>
      <c r="G19" s="273">
        <f aca="true" t="shared" si="5" ref="G19:G28">MIN(P19:T19)</f>
        <v>0.06180555555555556</v>
      </c>
      <c r="H19" s="36">
        <f aca="true" t="shared" si="6" ref="H19:H28">SUM(K19:O19)</f>
        <v>15</v>
      </c>
      <c r="I19" s="40">
        <f aca="true" t="shared" si="7" ref="I19:I28">IF(COUNTIF(K19:O19,"&gt;=0")&lt;4,SUM(K19:O19),SUM(LARGE(K19:O19,1),LARGE(K19:O19,2),LARGE(K19:O19,3),LARGE(K19:O19,4)))</f>
        <v>15</v>
      </c>
      <c r="J19" s="41">
        <f aca="true" t="shared" si="8" ref="J19:J28">COUNTIF(K19:O19,"&gt;0")</f>
        <v>1</v>
      </c>
      <c r="K19" s="188">
        <v>15</v>
      </c>
      <c r="L19" s="146"/>
      <c r="M19" s="152"/>
      <c r="N19" s="152"/>
      <c r="O19" s="153"/>
      <c r="P19" s="148">
        <v>0.06180555555555556</v>
      </c>
      <c r="Q19" s="149"/>
      <c r="R19" s="53"/>
      <c r="S19" s="149"/>
      <c r="T19" s="150"/>
    </row>
    <row r="20" spans="1:20" ht="15" customHeight="1">
      <c r="A20" s="215">
        <v>2</v>
      </c>
      <c r="B20" s="90" t="s">
        <v>28</v>
      </c>
      <c r="C20" s="66" t="s">
        <v>30</v>
      </c>
      <c r="D20" s="76">
        <v>2006</v>
      </c>
      <c r="E20" s="79">
        <f>SUM(2014-D20)</f>
        <v>8</v>
      </c>
      <c r="F20" s="35" t="s">
        <v>211</v>
      </c>
      <c r="G20" s="273">
        <f t="shared" si="5"/>
        <v>0.06319444444444444</v>
      </c>
      <c r="H20" s="36">
        <f t="shared" si="6"/>
        <v>12</v>
      </c>
      <c r="I20" s="40">
        <f t="shared" si="7"/>
        <v>12</v>
      </c>
      <c r="J20" s="41">
        <f t="shared" si="8"/>
        <v>1</v>
      </c>
      <c r="K20" s="188">
        <v>12</v>
      </c>
      <c r="L20" s="146"/>
      <c r="M20" s="152"/>
      <c r="N20" s="152"/>
      <c r="O20" s="153"/>
      <c r="P20" s="148">
        <v>0.06319444444444444</v>
      </c>
      <c r="Q20" s="149"/>
      <c r="R20" s="53"/>
      <c r="S20" s="149"/>
      <c r="T20" s="150"/>
    </row>
    <row r="21" spans="1:20" ht="15" customHeight="1">
      <c r="A21" s="215">
        <v>3</v>
      </c>
      <c r="B21" s="90" t="s">
        <v>28</v>
      </c>
      <c r="C21" s="66" t="s">
        <v>86</v>
      </c>
      <c r="D21" s="76">
        <v>2006</v>
      </c>
      <c r="E21" s="79">
        <f aca="true" t="shared" si="9" ref="E21:E28">SUM(2014-D21)</f>
        <v>8</v>
      </c>
      <c r="F21" s="35" t="s">
        <v>211</v>
      </c>
      <c r="G21" s="273">
        <f t="shared" si="5"/>
        <v>0.06458333333333334</v>
      </c>
      <c r="H21" s="36">
        <f t="shared" si="6"/>
        <v>10</v>
      </c>
      <c r="I21" s="40">
        <f t="shared" si="7"/>
        <v>10</v>
      </c>
      <c r="J21" s="41">
        <f t="shared" si="8"/>
        <v>1</v>
      </c>
      <c r="K21" s="188">
        <v>10</v>
      </c>
      <c r="L21" s="146"/>
      <c r="M21" s="152"/>
      <c r="N21" s="152"/>
      <c r="O21" s="153"/>
      <c r="P21" s="148">
        <v>0.06458333333333334</v>
      </c>
      <c r="Q21" s="149"/>
      <c r="R21" s="154"/>
      <c r="S21" s="185"/>
      <c r="T21" s="150"/>
    </row>
    <row r="22" spans="1:20" ht="15" customHeight="1">
      <c r="A22" s="215">
        <v>4</v>
      </c>
      <c r="B22" s="90" t="s">
        <v>28</v>
      </c>
      <c r="C22" s="66" t="s">
        <v>159</v>
      </c>
      <c r="D22" s="76">
        <v>2006</v>
      </c>
      <c r="E22" s="79">
        <f t="shared" si="9"/>
        <v>8</v>
      </c>
      <c r="F22" s="35" t="s">
        <v>105</v>
      </c>
      <c r="G22" s="273">
        <f t="shared" si="5"/>
        <v>0.06597222222222222</v>
      </c>
      <c r="H22" s="36">
        <f t="shared" si="6"/>
        <v>8</v>
      </c>
      <c r="I22" s="40">
        <f t="shared" si="7"/>
        <v>8</v>
      </c>
      <c r="J22" s="41">
        <f t="shared" si="8"/>
        <v>1</v>
      </c>
      <c r="K22" s="188">
        <v>8</v>
      </c>
      <c r="L22" s="146"/>
      <c r="M22" s="152"/>
      <c r="N22" s="152"/>
      <c r="O22" s="153"/>
      <c r="P22" s="148">
        <v>0.06597222222222222</v>
      </c>
      <c r="Q22" s="149"/>
      <c r="R22" s="154"/>
      <c r="S22" s="149"/>
      <c r="T22" s="150"/>
    </row>
    <row r="23" spans="1:20" ht="15" customHeight="1">
      <c r="A23" s="215">
        <v>5</v>
      </c>
      <c r="B23" s="90" t="s">
        <v>28</v>
      </c>
      <c r="C23" s="66" t="s">
        <v>32</v>
      </c>
      <c r="D23" s="76">
        <v>2006</v>
      </c>
      <c r="E23" s="79">
        <f t="shared" si="9"/>
        <v>8</v>
      </c>
      <c r="F23" s="35" t="s">
        <v>211</v>
      </c>
      <c r="G23" s="273">
        <f t="shared" si="5"/>
        <v>0.06597222222222222</v>
      </c>
      <c r="H23" s="36">
        <f t="shared" si="6"/>
        <v>7</v>
      </c>
      <c r="I23" s="40">
        <f t="shared" si="7"/>
        <v>7</v>
      </c>
      <c r="J23" s="41">
        <f t="shared" si="8"/>
        <v>1</v>
      </c>
      <c r="K23" s="145">
        <v>7</v>
      </c>
      <c r="L23" s="146"/>
      <c r="M23" s="152"/>
      <c r="N23" s="152"/>
      <c r="O23" s="153"/>
      <c r="P23" s="148">
        <v>0.06597222222222222</v>
      </c>
      <c r="Q23" s="149"/>
      <c r="R23" s="53"/>
      <c r="S23" s="149"/>
      <c r="T23" s="150"/>
    </row>
    <row r="24" spans="1:20" ht="15" customHeight="1">
      <c r="A24" s="215">
        <v>6</v>
      </c>
      <c r="B24" s="90" t="s">
        <v>28</v>
      </c>
      <c r="C24" s="66" t="s">
        <v>178</v>
      </c>
      <c r="D24" s="76">
        <v>2006</v>
      </c>
      <c r="E24" s="79">
        <f t="shared" si="9"/>
        <v>8</v>
      </c>
      <c r="F24" s="35" t="s">
        <v>26</v>
      </c>
      <c r="G24" s="273">
        <f t="shared" si="5"/>
        <v>0.06666666666666667</v>
      </c>
      <c r="H24" s="36">
        <f t="shared" si="6"/>
        <v>6</v>
      </c>
      <c r="I24" s="40">
        <f t="shared" si="7"/>
        <v>6</v>
      </c>
      <c r="J24" s="41">
        <f t="shared" si="8"/>
        <v>1</v>
      </c>
      <c r="K24" s="145">
        <v>6</v>
      </c>
      <c r="L24" s="146"/>
      <c r="M24" s="152"/>
      <c r="N24" s="152"/>
      <c r="O24" s="153"/>
      <c r="P24" s="148">
        <v>0.06666666666666667</v>
      </c>
      <c r="Q24" s="149"/>
      <c r="R24" s="154"/>
      <c r="S24" s="149"/>
      <c r="T24" s="150"/>
    </row>
    <row r="25" spans="1:20" ht="15" customHeight="1">
      <c r="A25" s="215">
        <v>7</v>
      </c>
      <c r="B25" s="90" t="s">
        <v>28</v>
      </c>
      <c r="C25" s="66" t="s">
        <v>41</v>
      </c>
      <c r="D25" s="76">
        <v>2006</v>
      </c>
      <c r="E25" s="79">
        <f t="shared" si="9"/>
        <v>8</v>
      </c>
      <c r="F25" s="35" t="s">
        <v>104</v>
      </c>
      <c r="G25" s="273">
        <f t="shared" si="5"/>
        <v>0.07152777777777779</v>
      </c>
      <c r="H25" s="36">
        <f t="shared" si="6"/>
        <v>5</v>
      </c>
      <c r="I25" s="40">
        <f t="shared" si="7"/>
        <v>5</v>
      </c>
      <c r="J25" s="41">
        <f t="shared" si="8"/>
        <v>1</v>
      </c>
      <c r="K25" s="145">
        <v>5</v>
      </c>
      <c r="L25" s="146"/>
      <c r="M25" s="152"/>
      <c r="N25" s="152"/>
      <c r="O25" s="153"/>
      <c r="P25" s="148">
        <v>0.07152777777777779</v>
      </c>
      <c r="Q25" s="149"/>
      <c r="R25" s="154"/>
      <c r="S25" s="76"/>
      <c r="T25" s="150"/>
    </row>
    <row r="26" spans="1:20" ht="15" customHeight="1">
      <c r="A26" s="215">
        <v>8</v>
      </c>
      <c r="B26" s="90" t="s">
        <v>28</v>
      </c>
      <c r="C26" s="66" t="s">
        <v>39</v>
      </c>
      <c r="D26" s="76">
        <v>2006</v>
      </c>
      <c r="E26" s="79">
        <f t="shared" si="9"/>
        <v>8</v>
      </c>
      <c r="F26" s="35" t="s">
        <v>25</v>
      </c>
      <c r="G26" s="273">
        <f t="shared" si="5"/>
        <v>0.07152777777777779</v>
      </c>
      <c r="H26" s="36">
        <f t="shared" si="6"/>
        <v>4</v>
      </c>
      <c r="I26" s="40">
        <f t="shared" si="7"/>
        <v>4</v>
      </c>
      <c r="J26" s="41">
        <f t="shared" si="8"/>
        <v>1</v>
      </c>
      <c r="K26" s="145">
        <v>4</v>
      </c>
      <c r="L26" s="146"/>
      <c r="M26" s="152"/>
      <c r="N26" s="152"/>
      <c r="O26" s="153"/>
      <c r="P26" s="148">
        <v>0.07152777777777779</v>
      </c>
      <c r="Q26" s="149"/>
      <c r="R26" s="154"/>
      <c r="S26" s="185"/>
      <c r="T26" s="150"/>
    </row>
    <row r="27" spans="1:20" ht="15" customHeight="1">
      <c r="A27" s="215">
        <v>9</v>
      </c>
      <c r="B27" s="90" t="s">
        <v>28</v>
      </c>
      <c r="C27" s="66" t="s">
        <v>101</v>
      </c>
      <c r="D27" s="77">
        <v>2006</v>
      </c>
      <c r="E27" s="79">
        <f t="shared" si="9"/>
        <v>8</v>
      </c>
      <c r="F27" s="35" t="s">
        <v>104</v>
      </c>
      <c r="G27" s="273">
        <f t="shared" si="5"/>
        <v>0.07222222222222223</v>
      </c>
      <c r="H27" s="36">
        <f t="shared" si="6"/>
        <v>3</v>
      </c>
      <c r="I27" s="40">
        <f t="shared" si="7"/>
        <v>3</v>
      </c>
      <c r="J27" s="41">
        <f t="shared" si="8"/>
        <v>1</v>
      </c>
      <c r="K27" s="155">
        <v>3</v>
      </c>
      <c r="L27" s="152"/>
      <c r="M27" s="152"/>
      <c r="N27" s="152"/>
      <c r="O27" s="153"/>
      <c r="P27" s="148">
        <v>0.07222222222222223</v>
      </c>
      <c r="Q27" s="149"/>
      <c r="R27" s="154"/>
      <c r="S27" s="185"/>
      <c r="T27" s="150"/>
    </row>
    <row r="28" spans="1:20" ht="15" customHeight="1">
      <c r="A28" s="215">
        <v>10</v>
      </c>
      <c r="B28" s="90" t="s">
        <v>28</v>
      </c>
      <c r="C28" s="66" t="s">
        <v>179</v>
      </c>
      <c r="D28" s="76">
        <v>2007</v>
      </c>
      <c r="E28" s="79">
        <f t="shared" si="9"/>
        <v>7</v>
      </c>
      <c r="F28" s="35" t="s">
        <v>105</v>
      </c>
      <c r="G28" s="273">
        <f t="shared" si="5"/>
        <v>0.07222222222222223</v>
      </c>
      <c r="H28" s="36">
        <f t="shared" si="6"/>
        <v>2</v>
      </c>
      <c r="I28" s="40">
        <f t="shared" si="7"/>
        <v>2</v>
      </c>
      <c r="J28" s="41">
        <f t="shared" si="8"/>
        <v>1</v>
      </c>
      <c r="K28" s="155">
        <v>2</v>
      </c>
      <c r="L28" s="152"/>
      <c r="M28" s="152"/>
      <c r="N28" s="152"/>
      <c r="O28" s="153"/>
      <c r="P28" s="148">
        <v>0.07222222222222223</v>
      </c>
      <c r="Q28" s="149"/>
      <c r="R28" s="154"/>
      <c r="S28" s="185"/>
      <c r="T28" s="150"/>
    </row>
    <row r="29" spans="1:20" ht="15" customHeight="1">
      <c r="A29" s="213">
        <v>10</v>
      </c>
      <c r="B29" s="91"/>
      <c r="C29" s="99"/>
      <c r="D29" s="80"/>
      <c r="E29" s="80"/>
      <c r="F29" s="71"/>
      <c r="G29" s="274"/>
      <c r="H29" s="44"/>
      <c r="I29" s="48"/>
      <c r="J29" s="46" t="s">
        <v>99</v>
      </c>
      <c r="K29" s="133">
        <f>COUNTIF(K19:K28,"&gt;0")</f>
        <v>10</v>
      </c>
      <c r="L29" s="134">
        <f>COUNTIF(L19:L28,"&gt;0")</f>
        <v>0</v>
      </c>
      <c r="M29" s="134">
        <f>COUNTIF(M19:M28,"&gt;0")</f>
        <v>0</v>
      </c>
      <c r="N29" s="134">
        <f>COUNTIF(N19:N28,"&gt;0")</f>
        <v>0</v>
      </c>
      <c r="O29" s="135">
        <f>COUNTIF(O19:O28,"&gt;0")</f>
        <v>0</v>
      </c>
      <c r="P29" s="136"/>
      <c r="Q29" s="137"/>
      <c r="R29" s="138"/>
      <c r="S29" s="80"/>
      <c r="T29" s="139"/>
    </row>
    <row r="30" spans="1:20" ht="15" customHeight="1">
      <c r="A30" s="214"/>
      <c r="B30" s="88">
        <v>3</v>
      </c>
      <c r="C30" s="100" t="s">
        <v>43</v>
      </c>
      <c r="D30" s="280" t="s">
        <v>44</v>
      </c>
      <c r="E30" s="281"/>
      <c r="F30" s="68" t="s">
        <v>175</v>
      </c>
      <c r="G30" s="276" t="s">
        <v>45</v>
      </c>
      <c r="H30" s="277"/>
      <c r="I30" s="32" t="s">
        <v>99</v>
      </c>
      <c r="J30" s="33" t="s">
        <v>99</v>
      </c>
      <c r="K30" s="103" t="s">
        <v>99</v>
      </c>
      <c r="L30" s="104" t="s">
        <v>99</v>
      </c>
      <c r="M30" s="104" t="s">
        <v>99</v>
      </c>
      <c r="N30" s="104"/>
      <c r="O30" s="105" t="s">
        <v>99</v>
      </c>
      <c r="P30" s="106" t="s">
        <v>99</v>
      </c>
      <c r="Q30" s="107" t="s">
        <v>99</v>
      </c>
      <c r="R30" s="108" t="s">
        <v>99</v>
      </c>
      <c r="S30" s="81" t="s">
        <v>99</v>
      </c>
      <c r="T30" s="109" t="s">
        <v>99</v>
      </c>
    </row>
    <row r="31" spans="1:20" s="269" customFormat="1" ht="15" customHeight="1">
      <c r="A31" s="260" t="s">
        <v>4</v>
      </c>
      <c r="B31" s="261" t="s">
        <v>5</v>
      </c>
      <c r="C31" s="261" t="s">
        <v>6</v>
      </c>
      <c r="D31" s="259" t="s">
        <v>7</v>
      </c>
      <c r="E31" s="259" t="s">
        <v>169</v>
      </c>
      <c r="F31" s="262" t="s">
        <v>8</v>
      </c>
      <c r="G31" s="255" t="s">
        <v>9</v>
      </c>
      <c r="H31" s="256" t="s">
        <v>156</v>
      </c>
      <c r="I31" s="257" t="s">
        <v>10</v>
      </c>
      <c r="J31" s="263" t="s">
        <v>11</v>
      </c>
      <c r="K31" s="258" t="s">
        <v>12</v>
      </c>
      <c r="L31" s="259" t="s">
        <v>13</v>
      </c>
      <c r="M31" s="259" t="s">
        <v>14</v>
      </c>
      <c r="N31" s="259" t="s">
        <v>15</v>
      </c>
      <c r="O31" s="264" t="s">
        <v>16</v>
      </c>
      <c r="P31" s="265" t="s">
        <v>17</v>
      </c>
      <c r="Q31" s="266" t="s">
        <v>18</v>
      </c>
      <c r="R31" s="267" t="s">
        <v>19</v>
      </c>
      <c r="S31" s="259" t="s">
        <v>20</v>
      </c>
      <c r="T31" s="268" t="s">
        <v>21</v>
      </c>
    </row>
    <row r="32" spans="1:20" ht="15" customHeight="1">
      <c r="A32" s="210">
        <v>1</v>
      </c>
      <c r="B32" s="89" t="s">
        <v>46</v>
      </c>
      <c r="C32" s="67" t="s">
        <v>106</v>
      </c>
      <c r="D32" s="78">
        <v>2004</v>
      </c>
      <c r="E32" s="79">
        <f>SUM(2014-D32)</f>
        <v>10</v>
      </c>
      <c r="F32" s="47" t="s">
        <v>25</v>
      </c>
      <c r="G32" s="272">
        <f aca="true" t="shared" si="10" ref="G32:G42">MIN(P32:T32)</f>
        <v>0.14444444444444446</v>
      </c>
      <c r="H32" s="36">
        <f aca="true" t="shared" si="11" ref="H32:H42">SUM(K32:O32)</f>
        <v>15</v>
      </c>
      <c r="I32" s="37">
        <f aca="true" t="shared" si="12" ref="I32:I42">IF(COUNTIF(K32:O32,"&gt;=0")&lt;4,SUM(K32:O32),SUM(LARGE(K32:O32,1),LARGE(K32:O32,2),LARGE(K32:O32,3),LARGE(K32:O32,4)))</f>
        <v>15</v>
      </c>
      <c r="J32" s="38">
        <f aca="true" t="shared" si="13" ref="J32:J42">COUNTIF(K32:O32,"&gt;0")</f>
        <v>1</v>
      </c>
      <c r="K32" s="189">
        <v>15</v>
      </c>
      <c r="L32" s="140"/>
      <c r="M32" s="140"/>
      <c r="N32" s="140"/>
      <c r="O32" s="141"/>
      <c r="P32" s="142">
        <v>0.14444444444444446</v>
      </c>
      <c r="Q32" s="143"/>
      <c r="R32" s="52"/>
      <c r="S32" s="143"/>
      <c r="T32" s="144"/>
    </row>
    <row r="33" spans="1:20" ht="15" customHeight="1">
      <c r="A33" s="211">
        <v>2</v>
      </c>
      <c r="B33" s="93" t="s">
        <v>46</v>
      </c>
      <c r="C33" s="66" t="s">
        <v>158</v>
      </c>
      <c r="D33" s="76">
        <v>2004</v>
      </c>
      <c r="E33" s="79">
        <f>SUM(2014-D33)</f>
        <v>10</v>
      </c>
      <c r="F33" s="35" t="s">
        <v>211</v>
      </c>
      <c r="G33" s="273">
        <f t="shared" si="10"/>
        <v>0.14583333333333334</v>
      </c>
      <c r="H33" s="36">
        <f t="shared" si="11"/>
        <v>12</v>
      </c>
      <c r="I33" s="40">
        <f t="shared" si="12"/>
        <v>12</v>
      </c>
      <c r="J33" s="41">
        <f t="shared" si="13"/>
        <v>1</v>
      </c>
      <c r="K33" s="188">
        <v>12</v>
      </c>
      <c r="L33" s="146"/>
      <c r="M33" s="146"/>
      <c r="N33" s="146"/>
      <c r="O33" s="147"/>
      <c r="P33" s="148">
        <v>0.14583333333333334</v>
      </c>
      <c r="Q33" s="149"/>
      <c r="R33" s="53"/>
      <c r="S33" s="149"/>
      <c r="T33" s="150"/>
    </row>
    <row r="34" spans="1:20" ht="15" customHeight="1">
      <c r="A34" s="211">
        <v>3</v>
      </c>
      <c r="B34" s="93" t="s">
        <v>46</v>
      </c>
      <c r="C34" s="66" t="s">
        <v>122</v>
      </c>
      <c r="D34" s="77">
        <v>2005</v>
      </c>
      <c r="E34" s="79">
        <f aca="true" t="shared" si="14" ref="E34:E42">SUM(2014-D34)</f>
        <v>9</v>
      </c>
      <c r="F34" s="35" t="s">
        <v>176</v>
      </c>
      <c r="G34" s="273">
        <f t="shared" si="10"/>
        <v>0.15069444444444444</v>
      </c>
      <c r="H34" s="36">
        <f t="shared" si="11"/>
        <v>10</v>
      </c>
      <c r="I34" s="40">
        <f t="shared" si="12"/>
        <v>10</v>
      </c>
      <c r="J34" s="41">
        <f t="shared" si="13"/>
        <v>1</v>
      </c>
      <c r="K34" s="188">
        <v>10</v>
      </c>
      <c r="L34" s="146"/>
      <c r="M34" s="146"/>
      <c r="N34" s="146"/>
      <c r="O34" s="147"/>
      <c r="P34" s="148">
        <v>0.15069444444444444</v>
      </c>
      <c r="Q34" s="149"/>
      <c r="R34" s="53"/>
      <c r="S34" s="151"/>
      <c r="T34" s="150"/>
    </row>
    <row r="35" spans="1:20" ht="15" customHeight="1">
      <c r="A35" s="212">
        <v>4</v>
      </c>
      <c r="B35" s="93" t="s">
        <v>46</v>
      </c>
      <c r="C35" s="66" t="s">
        <v>97</v>
      </c>
      <c r="D35" s="77">
        <v>2005</v>
      </c>
      <c r="E35" s="79">
        <f t="shared" si="14"/>
        <v>9</v>
      </c>
      <c r="F35" s="43" t="s">
        <v>211</v>
      </c>
      <c r="G35" s="273">
        <f t="shared" si="10"/>
        <v>0.15555555555555556</v>
      </c>
      <c r="H35" s="36">
        <f t="shared" si="11"/>
        <v>9</v>
      </c>
      <c r="I35" s="40">
        <f t="shared" si="12"/>
        <v>9</v>
      </c>
      <c r="J35" s="41">
        <f t="shared" si="13"/>
        <v>1</v>
      </c>
      <c r="K35" s="145">
        <v>9</v>
      </c>
      <c r="L35" s="146"/>
      <c r="M35" s="146"/>
      <c r="N35" s="146"/>
      <c r="O35" s="147"/>
      <c r="P35" s="148">
        <v>0.15555555555555556</v>
      </c>
      <c r="Q35" s="149"/>
      <c r="R35" s="53"/>
      <c r="S35" s="149"/>
      <c r="T35" s="150"/>
    </row>
    <row r="36" spans="1:20" ht="15" customHeight="1">
      <c r="A36" s="212">
        <v>5</v>
      </c>
      <c r="B36" s="93" t="s">
        <v>46</v>
      </c>
      <c r="C36" s="66" t="s">
        <v>124</v>
      </c>
      <c r="D36" s="76">
        <v>2004</v>
      </c>
      <c r="E36" s="79">
        <f t="shared" si="14"/>
        <v>10</v>
      </c>
      <c r="F36" s="35" t="s">
        <v>211</v>
      </c>
      <c r="G36" s="273">
        <f t="shared" si="10"/>
        <v>0.15902777777777777</v>
      </c>
      <c r="H36" s="36">
        <f t="shared" si="11"/>
        <v>8</v>
      </c>
      <c r="I36" s="40">
        <f t="shared" si="12"/>
        <v>8</v>
      </c>
      <c r="J36" s="41">
        <f t="shared" si="13"/>
        <v>1</v>
      </c>
      <c r="K36" s="188">
        <v>8</v>
      </c>
      <c r="L36" s="146"/>
      <c r="M36" s="152"/>
      <c r="N36" s="152"/>
      <c r="O36" s="153"/>
      <c r="P36" s="148">
        <v>0.15902777777777777</v>
      </c>
      <c r="Q36" s="149"/>
      <c r="R36" s="53"/>
      <c r="S36" s="149"/>
      <c r="T36" s="150"/>
    </row>
    <row r="37" spans="1:20" ht="15" customHeight="1">
      <c r="A37" s="212">
        <v>6</v>
      </c>
      <c r="B37" s="93" t="s">
        <v>46</v>
      </c>
      <c r="C37" s="66" t="s">
        <v>96</v>
      </c>
      <c r="D37" s="76">
        <v>2005</v>
      </c>
      <c r="E37" s="79">
        <f t="shared" si="14"/>
        <v>9</v>
      </c>
      <c r="F37" s="35" t="s">
        <v>26</v>
      </c>
      <c r="G37" s="273">
        <f t="shared" si="10"/>
        <v>0.16944444444444443</v>
      </c>
      <c r="H37" s="36">
        <f t="shared" si="11"/>
        <v>7</v>
      </c>
      <c r="I37" s="40">
        <f t="shared" si="12"/>
        <v>7</v>
      </c>
      <c r="J37" s="41">
        <f t="shared" si="13"/>
        <v>1</v>
      </c>
      <c r="K37" s="145">
        <v>7</v>
      </c>
      <c r="L37" s="146"/>
      <c r="M37" s="152"/>
      <c r="N37" s="152"/>
      <c r="O37" s="153"/>
      <c r="P37" s="148">
        <v>0.16944444444444443</v>
      </c>
      <c r="Q37" s="149"/>
      <c r="R37" s="53"/>
      <c r="S37" s="149"/>
      <c r="T37" s="150"/>
    </row>
    <row r="38" spans="1:20" ht="15" customHeight="1">
      <c r="A38" s="212">
        <v>7</v>
      </c>
      <c r="B38" s="93" t="s">
        <v>46</v>
      </c>
      <c r="C38" s="66" t="s">
        <v>94</v>
      </c>
      <c r="D38" s="76">
        <v>2005</v>
      </c>
      <c r="E38" s="79">
        <f t="shared" si="14"/>
        <v>9</v>
      </c>
      <c r="F38" s="35" t="s">
        <v>98</v>
      </c>
      <c r="G38" s="273">
        <f t="shared" si="10"/>
        <v>0.17152777777777775</v>
      </c>
      <c r="H38" s="36">
        <f t="shared" si="11"/>
        <v>6</v>
      </c>
      <c r="I38" s="40">
        <f t="shared" si="12"/>
        <v>6</v>
      </c>
      <c r="J38" s="41">
        <f t="shared" si="13"/>
        <v>1</v>
      </c>
      <c r="K38" s="145">
        <v>6</v>
      </c>
      <c r="L38" s="146"/>
      <c r="M38" s="152"/>
      <c r="N38" s="152"/>
      <c r="O38" s="153"/>
      <c r="P38" s="148">
        <v>0.17152777777777775</v>
      </c>
      <c r="Q38" s="149"/>
      <c r="R38" s="53"/>
      <c r="S38" s="149"/>
      <c r="T38" s="150"/>
    </row>
    <row r="39" spans="1:20" ht="15" customHeight="1">
      <c r="A39" s="212">
        <v>8</v>
      </c>
      <c r="B39" s="93" t="s">
        <v>46</v>
      </c>
      <c r="C39" s="66" t="s">
        <v>108</v>
      </c>
      <c r="D39" s="76">
        <v>2004</v>
      </c>
      <c r="E39" s="79">
        <f t="shared" si="14"/>
        <v>10</v>
      </c>
      <c r="F39" s="35" t="s">
        <v>105</v>
      </c>
      <c r="G39" s="273">
        <f t="shared" si="10"/>
        <v>0.1729166666666667</v>
      </c>
      <c r="H39" s="36">
        <f t="shared" si="11"/>
        <v>5</v>
      </c>
      <c r="I39" s="40">
        <f t="shared" si="12"/>
        <v>5</v>
      </c>
      <c r="J39" s="41">
        <f t="shared" si="13"/>
        <v>1</v>
      </c>
      <c r="K39" s="145">
        <v>5</v>
      </c>
      <c r="L39" s="146"/>
      <c r="M39" s="152"/>
      <c r="N39" s="152"/>
      <c r="O39" s="153"/>
      <c r="P39" s="148">
        <v>0.1729166666666667</v>
      </c>
      <c r="Q39" s="149"/>
      <c r="R39" s="53"/>
      <c r="S39" s="149"/>
      <c r="T39" s="150"/>
    </row>
    <row r="40" spans="1:20" ht="15" customHeight="1">
      <c r="A40" s="212">
        <v>9</v>
      </c>
      <c r="B40" s="93" t="s">
        <v>46</v>
      </c>
      <c r="C40" s="66" t="s">
        <v>134</v>
      </c>
      <c r="D40" s="76">
        <v>2005</v>
      </c>
      <c r="E40" s="79">
        <f t="shared" si="14"/>
        <v>9</v>
      </c>
      <c r="F40" s="35" t="s">
        <v>105</v>
      </c>
      <c r="G40" s="273">
        <f t="shared" si="10"/>
        <v>0.17500000000000002</v>
      </c>
      <c r="H40" s="36">
        <f t="shared" si="11"/>
        <v>4</v>
      </c>
      <c r="I40" s="40">
        <f t="shared" si="12"/>
        <v>4</v>
      </c>
      <c r="J40" s="41">
        <f t="shared" si="13"/>
        <v>1</v>
      </c>
      <c r="K40" s="145">
        <v>4</v>
      </c>
      <c r="L40" s="146"/>
      <c r="M40" s="152"/>
      <c r="N40" s="152"/>
      <c r="O40" s="153"/>
      <c r="P40" s="148">
        <v>0.17500000000000002</v>
      </c>
      <c r="Q40" s="149"/>
      <c r="R40" s="53"/>
      <c r="S40" s="149"/>
      <c r="T40" s="150"/>
    </row>
    <row r="41" spans="1:20" ht="15" customHeight="1">
      <c r="A41" s="212">
        <v>10</v>
      </c>
      <c r="B41" s="93" t="s">
        <v>46</v>
      </c>
      <c r="C41" s="66" t="s">
        <v>109</v>
      </c>
      <c r="D41" s="76">
        <v>2004</v>
      </c>
      <c r="E41" s="79">
        <f t="shared" si="14"/>
        <v>10</v>
      </c>
      <c r="F41" s="35" t="s">
        <v>105</v>
      </c>
      <c r="G41" s="273">
        <f t="shared" si="10"/>
        <v>0.1875</v>
      </c>
      <c r="H41" s="36">
        <f t="shared" si="11"/>
        <v>3</v>
      </c>
      <c r="I41" s="40">
        <f t="shared" si="12"/>
        <v>3</v>
      </c>
      <c r="J41" s="41">
        <f t="shared" si="13"/>
        <v>1</v>
      </c>
      <c r="K41" s="145">
        <v>3</v>
      </c>
      <c r="L41" s="146"/>
      <c r="M41" s="152"/>
      <c r="N41" s="152"/>
      <c r="O41" s="153"/>
      <c r="P41" s="148">
        <v>0.1875</v>
      </c>
      <c r="Q41" s="149"/>
      <c r="R41" s="154"/>
      <c r="S41" s="149"/>
      <c r="T41" s="150"/>
    </row>
    <row r="42" spans="1:20" ht="15" customHeight="1">
      <c r="A42" s="212">
        <v>11</v>
      </c>
      <c r="B42" s="93" t="s">
        <v>46</v>
      </c>
      <c r="C42" s="66" t="s">
        <v>177</v>
      </c>
      <c r="D42" s="76">
        <v>2005</v>
      </c>
      <c r="E42" s="79">
        <f t="shared" si="14"/>
        <v>9</v>
      </c>
      <c r="F42" s="35" t="s">
        <v>26</v>
      </c>
      <c r="G42" s="273">
        <f t="shared" si="10"/>
        <v>0.18958333333333333</v>
      </c>
      <c r="H42" s="36">
        <f t="shared" si="11"/>
        <v>2</v>
      </c>
      <c r="I42" s="40">
        <f t="shared" si="12"/>
        <v>2</v>
      </c>
      <c r="J42" s="41">
        <f t="shared" si="13"/>
        <v>1</v>
      </c>
      <c r="K42" s="145">
        <v>2</v>
      </c>
      <c r="L42" s="146"/>
      <c r="M42" s="152"/>
      <c r="N42" s="152"/>
      <c r="O42" s="153"/>
      <c r="P42" s="148">
        <v>0.18958333333333333</v>
      </c>
      <c r="Q42" s="149"/>
      <c r="R42" s="154"/>
      <c r="S42" s="149"/>
      <c r="T42" s="150"/>
    </row>
    <row r="43" spans="1:20" ht="15" customHeight="1">
      <c r="A43" s="213">
        <v>11</v>
      </c>
      <c r="B43" s="91"/>
      <c r="C43" s="99"/>
      <c r="D43" s="82"/>
      <c r="E43" s="82"/>
      <c r="F43" s="69"/>
      <c r="G43" s="274"/>
      <c r="H43" s="44"/>
      <c r="I43" s="45"/>
      <c r="J43" s="46"/>
      <c r="K43" s="126">
        <f>COUNTIF(K32:K42,"&gt;0")</f>
        <v>11</v>
      </c>
      <c r="L43" s="127">
        <f>COUNTIF(L32:L42,"&gt;0")</f>
        <v>0</v>
      </c>
      <c r="M43" s="127">
        <f>COUNTIF(M32:M42,"&gt;0")</f>
        <v>0</v>
      </c>
      <c r="N43" s="127">
        <f>COUNTIF(N32:N42,"&gt;0")</f>
        <v>0</v>
      </c>
      <c r="O43" s="128">
        <f>COUNTIF(O32:O42,"&gt;0")</f>
        <v>0</v>
      </c>
      <c r="P43" s="129"/>
      <c r="Q43" s="130"/>
      <c r="R43" s="131"/>
      <c r="S43" s="82"/>
      <c r="T43" s="132"/>
    </row>
    <row r="44" spans="1:20" ht="15" customHeight="1">
      <c r="A44" s="214"/>
      <c r="B44" s="88">
        <v>4</v>
      </c>
      <c r="C44" s="100" t="s">
        <v>51</v>
      </c>
      <c r="D44" s="278" t="s">
        <v>44</v>
      </c>
      <c r="E44" s="279"/>
      <c r="F44" s="68" t="s">
        <v>175</v>
      </c>
      <c r="G44" s="276" t="s">
        <v>52</v>
      </c>
      <c r="H44" s="277"/>
      <c r="I44" s="32" t="s">
        <v>99</v>
      </c>
      <c r="J44" s="33" t="s">
        <v>99</v>
      </c>
      <c r="K44" s="103" t="s">
        <v>99</v>
      </c>
      <c r="L44" s="104" t="s">
        <v>99</v>
      </c>
      <c r="M44" s="104" t="s">
        <v>99</v>
      </c>
      <c r="N44" s="104"/>
      <c r="O44" s="105" t="s">
        <v>99</v>
      </c>
      <c r="P44" s="106" t="s">
        <v>99</v>
      </c>
      <c r="Q44" s="107" t="s">
        <v>99</v>
      </c>
      <c r="R44" s="108" t="s">
        <v>99</v>
      </c>
      <c r="S44" s="81" t="s">
        <v>99</v>
      </c>
      <c r="T44" s="109" t="s">
        <v>99</v>
      </c>
    </row>
    <row r="45" spans="1:20" s="269" customFormat="1" ht="15" customHeight="1">
      <c r="A45" s="260" t="s">
        <v>4</v>
      </c>
      <c r="B45" s="261" t="s">
        <v>5</v>
      </c>
      <c r="C45" s="261" t="s">
        <v>6</v>
      </c>
      <c r="D45" s="259" t="s">
        <v>7</v>
      </c>
      <c r="E45" s="259" t="s">
        <v>169</v>
      </c>
      <c r="F45" s="262" t="s">
        <v>8</v>
      </c>
      <c r="G45" s="255" t="s">
        <v>9</v>
      </c>
      <c r="H45" s="256" t="s">
        <v>156</v>
      </c>
      <c r="I45" s="257" t="s">
        <v>10</v>
      </c>
      <c r="J45" s="263" t="s">
        <v>11</v>
      </c>
      <c r="K45" s="258" t="s">
        <v>12</v>
      </c>
      <c r="L45" s="259" t="s">
        <v>13</v>
      </c>
      <c r="M45" s="259" t="s">
        <v>14</v>
      </c>
      <c r="N45" s="259" t="s">
        <v>15</v>
      </c>
      <c r="O45" s="264" t="s">
        <v>16</v>
      </c>
      <c r="P45" s="265" t="s">
        <v>17</v>
      </c>
      <c r="Q45" s="266" t="s">
        <v>18</v>
      </c>
      <c r="R45" s="267" t="s">
        <v>19</v>
      </c>
      <c r="S45" s="259" t="s">
        <v>20</v>
      </c>
      <c r="T45" s="268" t="s">
        <v>21</v>
      </c>
    </row>
    <row r="46" spans="1:20" ht="15" customHeight="1">
      <c r="A46" s="216">
        <v>1</v>
      </c>
      <c r="B46" s="92" t="s">
        <v>53</v>
      </c>
      <c r="C46" s="67" t="s">
        <v>111</v>
      </c>
      <c r="D46" s="78">
        <v>2004</v>
      </c>
      <c r="E46" s="79">
        <f>SUM(2014-D46)</f>
        <v>10</v>
      </c>
      <c r="F46" s="47" t="s">
        <v>25</v>
      </c>
      <c r="G46" s="273">
        <f aca="true" t="shared" si="15" ref="G46:G64">MIN(P46:T46)</f>
        <v>0.17916666666666667</v>
      </c>
      <c r="H46" s="36">
        <f aca="true" t="shared" si="16" ref="H46:H64">SUM(K46:O46)</f>
        <v>15</v>
      </c>
      <c r="I46" s="40">
        <f aca="true" t="shared" si="17" ref="I46:I64">IF(COUNTIF(K46:O46,"&gt;=0")&lt;4,SUM(K46:O46),SUM(LARGE(K46:O46,1),LARGE(K46:O46,2),LARGE(K46:O46,3),LARGE(K46:O46,4)))</f>
        <v>15</v>
      </c>
      <c r="J46" s="38">
        <f aca="true" t="shared" si="18" ref="J46:J64">COUNTIF(K46:O46,"&gt;0")</f>
        <v>1</v>
      </c>
      <c r="K46" s="190">
        <v>15</v>
      </c>
      <c r="L46" s="156"/>
      <c r="M46" s="156"/>
      <c r="N46" s="156"/>
      <c r="O46" s="157"/>
      <c r="P46" s="142">
        <v>0.17916666666666667</v>
      </c>
      <c r="Q46" s="143"/>
      <c r="R46" s="52"/>
      <c r="S46" s="143"/>
      <c r="T46" s="144"/>
    </row>
    <row r="47" spans="1:20" ht="15" customHeight="1">
      <c r="A47" s="217">
        <v>2</v>
      </c>
      <c r="B47" s="90" t="s">
        <v>53</v>
      </c>
      <c r="C47" s="66" t="s">
        <v>33</v>
      </c>
      <c r="D47" s="76">
        <v>2005</v>
      </c>
      <c r="E47" s="79">
        <f>SUM(2014-D47)</f>
        <v>9</v>
      </c>
      <c r="F47" s="35" t="s">
        <v>25</v>
      </c>
      <c r="G47" s="273">
        <f t="shared" si="15"/>
        <v>0.18055555555555555</v>
      </c>
      <c r="H47" s="36">
        <f t="shared" si="16"/>
        <v>12</v>
      </c>
      <c r="I47" s="40">
        <f t="shared" si="17"/>
        <v>12</v>
      </c>
      <c r="J47" s="38">
        <f t="shared" si="18"/>
        <v>1</v>
      </c>
      <c r="K47" s="191">
        <v>12</v>
      </c>
      <c r="L47" s="152"/>
      <c r="M47" s="156"/>
      <c r="N47" s="156"/>
      <c r="O47" s="157"/>
      <c r="P47" s="148">
        <v>0.18055555555555555</v>
      </c>
      <c r="Q47" s="149"/>
      <c r="R47" s="53"/>
      <c r="S47" s="149"/>
      <c r="T47" s="150"/>
    </row>
    <row r="48" spans="1:20" ht="15" customHeight="1">
      <c r="A48" s="217">
        <v>3</v>
      </c>
      <c r="B48" s="90" t="s">
        <v>53</v>
      </c>
      <c r="C48" s="66" t="s">
        <v>113</v>
      </c>
      <c r="D48" s="76">
        <v>2004</v>
      </c>
      <c r="E48" s="79">
        <f aca="true" t="shared" si="19" ref="E48:E64">SUM(2014-D48)</f>
        <v>10</v>
      </c>
      <c r="F48" s="35" t="s">
        <v>105</v>
      </c>
      <c r="G48" s="273">
        <f t="shared" si="15"/>
        <v>0.18194444444444444</v>
      </c>
      <c r="H48" s="36">
        <f t="shared" si="16"/>
        <v>10</v>
      </c>
      <c r="I48" s="40">
        <f t="shared" si="17"/>
        <v>10</v>
      </c>
      <c r="J48" s="38">
        <f t="shared" si="18"/>
        <v>1</v>
      </c>
      <c r="K48" s="191">
        <v>10</v>
      </c>
      <c r="L48" s="152"/>
      <c r="M48" s="156"/>
      <c r="N48" s="156"/>
      <c r="O48" s="157"/>
      <c r="P48" s="148">
        <v>0.18194444444444444</v>
      </c>
      <c r="Q48" s="149"/>
      <c r="R48" s="154"/>
      <c r="S48" s="149"/>
      <c r="T48" s="150"/>
    </row>
    <row r="49" spans="1:20" ht="15" customHeight="1">
      <c r="A49" s="216">
        <v>4</v>
      </c>
      <c r="B49" s="90" t="s">
        <v>53</v>
      </c>
      <c r="C49" s="66" t="s">
        <v>102</v>
      </c>
      <c r="D49" s="77">
        <v>2005</v>
      </c>
      <c r="E49" s="79">
        <f t="shared" si="19"/>
        <v>9</v>
      </c>
      <c r="F49" s="35" t="s">
        <v>105</v>
      </c>
      <c r="G49" s="273">
        <f t="shared" si="15"/>
        <v>0.1840277777777778</v>
      </c>
      <c r="H49" s="36">
        <f t="shared" si="16"/>
        <v>9</v>
      </c>
      <c r="I49" s="40">
        <f t="shared" si="17"/>
        <v>9</v>
      </c>
      <c r="J49" s="38">
        <f t="shared" si="18"/>
        <v>1</v>
      </c>
      <c r="K49" s="155">
        <v>9</v>
      </c>
      <c r="L49" s="152"/>
      <c r="M49" s="152"/>
      <c r="N49" s="152"/>
      <c r="O49" s="157"/>
      <c r="P49" s="148">
        <v>0.1840277777777778</v>
      </c>
      <c r="Q49" s="149"/>
      <c r="R49" s="154"/>
      <c r="S49" s="149"/>
      <c r="T49" s="150"/>
    </row>
    <row r="50" spans="1:20" ht="15" customHeight="1">
      <c r="A50" s="217">
        <v>5</v>
      </c>
      <c r="B50" s="90" t="s">
        <v>53</v>
      </c>
      <c r="C50" s="66" t="s">
        <v>29</v>
      </c>
      <c r="D50" s="76">
        <v>2005</v>
      </c>
      <c r="E50" s="79">
        <f t="shared" si="19"/>
        <v>9</v>
      </c>
      <c r="F50" s="35" t="s">
        <v>25</v>
      </c>
      <c r="G50" s="273">
        <f t="shared" si="15"/>
        <v>0.18680555555555556</v>
      </c>
      <c r="H50" s="36">
        <f t="shared" si="16"/>
        <v>8</v>
      </c>
      <c r="I50" s="40">
        <f t="shared" si="17"/>
        <v>8</v>
      </c>
      <c r="J50" s="38">
        <f t="shared" si="18"/>
        <v>1</v>
      </c>
      <c r="K50" s="191">
        <v>8</v>
      </c>
      <c r="L50" s="152"/>
      <c r="M50" s="152"/>
      <c r="N50" s="152"/>
      <c r="O50" s="153"/>
      <c r="P50" s="148">
        <v>0.18680555555555556</v>
      </c>
      <c r="Q50" s="149"/>
      <c r="R50" s="53"/>
      <c r="S50" s="149"/>
      <c r="T50" s="150"/>
    </row>
    <row r="51" spans="1:20" ht="15" customHeight="1">
      <c r="A51" s="217">
        <v>6</v>
      </c>
      <c r="B51" s="90" t="s">
        <v>53</v>
      </c>
      <c r="C51" s="66" t="s">
        <v>173</v>
      </c>
      <c r="D51" s="76">
        <v>2005</v>
      </c>
      <c r="E51" s="79">
        <f t="shared" si="19"/>
        <v>9</v>
      </c>
      <c r="F51" s="35" t="s">
        <v>174</v>
      </c>
      <c r="G51" s="273">
        <f t="shared" si="15"/>
        <v>0.19166666666666665</v>
      </c>
      <c r="H51" s="36">
        <f t="shared" si="16"/>
        <v>7</v>
      </c>
      <c r="I51" s="40">
        <f t="shared" si="17"/>
        <v>7</v>
      </c>
      <c r="J51" s="38">
        <f t="shared" si="18"/>
        <v>1</v>
      </c>
      <c r="K51" s="155">
        <v>7</v>
      </c>
      <c r="L51" s="152"/>
      <c r="M51" s="152"/>
      <c r="N51" s="152"/>
      <c r="O51" s="153"/>
      <c r="P51" s="148">
        <v>0.19166666666666665</v>
      </c>
      <c r="Q51" s="149"/>
      <c r="R51" s="53"/>
      <c r="S51" s="149"/>
      <c r="T51" s="150"/>
    </row>
    <row r="52" spans="1:20" ht="15" customHeight="1">
      <c r="A52" s="216">
        <v>7</v>
      </c>
      <c r="B52" s="90" t="s">
        <v>53</v>
      </c>
      <c r="C52" s="66" t="s">
        <v>132</v>
      </c>
      <c r="D52" s="76">
        <v>2004</v>
      </c>
      <c r="E52" s="79">
        <f t="shared" si="19"/>
        <v>10</v>
      </c>
      <c r="F52" s="35" t="s">
        <v>25</v>
      </c>
      <c r="G52" s="273">
        <f t="shared" si="15"/>
        <v>0.19305555555555554</v>
      </c>
      <c r="H52" s="36">
        <f t="shared" si="16"/>
        <v>6</v>
      </c>
      <c r="I52" s="40">
        <f t="shared" si="17"/>
        <v>6</v>
      </c>
      <c r="J52" s="38">
        <f t="shared" si="18"/>
        <v>1</v>
      </c>
      <c r="K52" s="155">
        <v>6</v>
      </c>
      <c r="L52" s="152"/>
      <c r="M52" s="152"/>
      <c r="N52" s="152"/>
      <c r="O52" s="153"/>
      <c r="P52" s="148">
        <v>0.19305555555555554</v>
      </c>
      <c r="Q52" s="149"/>
      <c r="R52" s="154"/>
      <c r="S52" s="149"/>
      <c r="T52" s="150"/>
    </row>
    <row r="53" spans="1:20" ht="15" customHeight="1">
      <c r="A53" s="217">
        <v>8</v>
      </c>
      <c r="B53" s="90" t="s">
        <v>53</v>
      </c>
      <c r="C53" s="66" t="s">
        <v>110</v>
      </c>
      <c r="D53" s="76">
        <v>2004</v>
      </c>
      <c r="E53" s="79">
        <f t="shared" si="19"/>
        <v>10</v>
      </c>
      <c r="F53" s="35" t="s">
        <v>25</v>
      </c>
      <c r="G53" s="273">
        <f t="shared" si="15"/>
        <v>0.19375</v>
      </c>
      <c r="H53" s="36">
        <f t="shared" si="16"/>
        <v>5</v>
      </c>
      <c r="I53" s="40">
        <f t="shared" si="17"/>
        <v>5</v>
      </c>
      <c r="J53" s="38">
        <f t="shared" si="18"/>
        <v>1</v>
      </c>
      <c r="K53" s="155">
        <v>5</v>
      </c>
      <c r="L53" s="152"/>
      <c r="M53" s="152"/>
      <c r="N53" s="152"/>
      <c r="O53" s="153"/>
      <c r="P53" s="148">
        <v>0.19375</v>
      </c>
      <c r="Q53" s="149"/>
      <c r="R53" s="53"/>
      <c r="S53" s="149"/>
      <c r="T53" s="150"/>
    </row>
    <row r="54" spans="1:20" ht="15" customHeight="1">
      <c r="A54" s="217">
        <v>9</v>
      </c>
      <c r="B54" s="90" t="s">
        <v>53</v>
      </c>
      <c r="C54" s="67" t="s">
        <v>57</v>
      </c>
      <c r="D54" s="78">
        <v>2004</v>
      </c>
      <c r="E54" s="79">
        <f t="shared" si="19"/>
        <v>10</v>
      </c>
      <c r="F54" s="47" t="s">
        <v>211</v>
      </c>
      <c r="G54" s="273">
        <f t="shared" si="15"/>
        <v>0.19444444444444445</v>
      </c>
      <c r="H54" s="36">
        <f t="shared" si="16"/>
        <v>4</v>
      </c>
      <c r="I54" s="40">
        <f t="shared" si="17"/>
        <v>4</v>
      </c>
      <c r="J54" s="38">
        <f t="shared" si="18"/>
        <v>1</v>
      </c>
      <c r="K54" s="155">
        <v>4</v>
      </c>
      <c r="L54" s="152"/>
      <c r="M54" s="152"/>
      <c r="N54" s="152"/>
      <c r="O54" s="153"/>
      <c r="P54" s="148">
        <v>0.19444444444444445</v>
      </c>
      <c r="Q54" s="149"/>
      <c r="R54" s="154"/>
      <c r="S54" s="149"/>
      <c r="T54" s="150"/>
    </row>
    <row r="55" spans="1:20" ht="15" customHeight="1">
      <c r="A55" s="216">
        <v>10</v>
      </c>
      <c r="B55" s="90" t="s">
        <v>53</v>
      </c>
      <c r="C55" s="66" t="s">
        <v>133</v>
      </c>
      <c r="D55" s="76">
        <v>2004</v>
      </c>
      <c r="E55" s="79">
        <f t="shared" si="19"/>
        <v>10</v>
      </c>
      <c r="F55" s="35" t="s">
        <v>38</v>
      </c>
      <c r="G55" s="273">
        <f t="shared" si="15"/>
        <v>0.19652777777777777</v>
      </c>
      <c r="H55" s="36">
        <f t="shared" si="16"/>
        <v>3</v>
      </c>
      <c r="I55" s="40">
        <f t="shared" si="17"/>
        <v>3</v>
      </c>
      <c r="J55" s="38">
        <f t="shared" si="18"/>
        <v>1</v>
      </c>
      <c r="K55" s="155">
        <v>3</v>
      </c>
      <c r="L55" s="152"/>
      <c r="M55" s="152"/>
      <c r="N55" s="152"/>
      <c r="O55" s="153"/>
      <c r="P55" s="148">
        <v>0.19652777777777777</v>
      </c>
      <c r="Q55" s="149"/>
      <c r="R55" s="53"/>
      <c r="S55" s="149"/>
      <c r="T55" s="150"/>
    </row>
    <row r="56" spans="1:20" ht="15" customHeight="1">
      <c r="A56" s="217">
        <v>11</v>
      </c>
      <c r="B56" s="90" t="s">
        <v>53</v>
      </c>
      <c r="C56" s="66" t="s">
        <v>112</v>
      </c>
      <c r="D56" s="76">
        <v>2004</v>
      </c>
      <c r="E56" s="79">
        <f t="shared" si="19"/>
        <v>10</v>
      </c>
      <c r="F56" s="35" t="s">
        <v>26</v>
      </c>
      <c r="G56" s="273">
        <f t="shared" si="15"/>
        <v>0.1986111111111111</v>
      </c>
      <c r="H56" s="36">
        <f t="shared" si="16"/>
        <v>2</v>
      </c>
      <c r="I56" s="40">
        <f t="shared" si="17"/>
        <v>2</v>
      </c>
      <c r="J56" s="38">
        <f t="shared" si="18"/>
        <v>1</v>
      </c>
      <c r="K56" s="155">
        <v>2</v>
      </c>
      <c r="L56" s="152"/>
      <c r="M56" s="152"/>
      <c r="N56" s="152"/>
      <c r="O56" s="153"/>
      <c r="P56" s="148">
        <v>0.1986111111111111</v>
      </c>
      <c r="Q56" s="149"/>
      <c r="R56" s="154"/>
      <c r="S56" s="149"/>
      <c r="T56" s="150"/>
    </row>
    <row r="57" spans="1:20" ht="15" customHeight="1">
      <c r="A57" s="217">
        <v>12</v>
      </c>
      <c r="B57" s="90" t="s">
        <v>53</v>
      </c>
      <c r="C57" s="66" t="s">
        <v>31</v>
      </c>
      <c r="D57" s="77">
        <v>2005</v>
      </c>
      <c r="E57" s="79">
        <f t="shared" si="19"/>
        <v>9</v>
      </c>
      <c r="F57" s="35" t="s">
        <v>211</v>
      </c>
      <c r="G57" s="273">
        <f t="shared" si="15"/>
        <v>0.20069444444444443</v>
      </c>
      <c r="H57" s="36">
        <f t="shared" si="16"/>
        <v>1</v>
      </c>
      <c r="I57" s="40">
        <f t="shared" si="17"/>
        <v>1</v>
      </c>
      <c r="J57" s="38">
        <f t="shared" si="18"/>
        <v>1</v>
      </c>
      <c r="K57" s="155">
        <v>1</v>
      </c>
      <c r="L57" s="152"/>
      <c r="M57" s="152"/>
      <c r="N57" s="152"/>
      <c r="O57" s="153"/>
      <c r="P57" s="148">
        <v>0.20069444444444443</v>
      </c>
      <c r="Q57" s="149"/>
      <c r="R57" s="53"/>
      <c r="S57" s="149"/>
      <c r="T57" s="150"/>
    </row>
    <row r="58" spans="1:20" ht="15" customHeight="1">
      <c r="A58" s="216">
        <v>13</v>
      </c>
      <c r="B58" s="90" t="s">
        <v>53</v>
      </c>
      <c r="C58" s="66" t="s">
        <v>103</v>
      </c>
      <c r="D58" s="77">
        <v>2005</v>
      </c>
      <c r="E58" s="79">
        <f t="shared" si="19"/>
        <v>9</v>
      </c>
      <c r="F58" s="35" t="s">
        <v>105</v>
      </c>
      <c r="G58" s="273">
        <f t="shared" si="15"/>
        <v>0.20625000000000002</v>
      </c>
      <c r="H58" s="36">
        <f t="shared" si="16"/>
        <v>1</v>
      </c>
      <c r="I58" s="40">
        <f t="shared" si="17"/>
        <v>1</v>
      </c>
      <c r="J58" s="38">
        <f t="shared" si="18"/>
        <v>1</v>
      </c>
      <c r="K58" s="155">
        <v>1</v>
      </c>
      <c r="L58" s="152"/>
      <c r="M58" s="152"/>
      <c r="N58" s="152"/>
      <c r="O58" s="153"/>
      <c r="P58" s="148">
        <v>0.20625000000000002</v>
      </c>
      <c r="Q58" s="149"/>
      <c r="R58" s="53"/>
      <c r="S58" s="149"/>
      <c r="T58" s="150"/>
    </row>
    <row r="59" spans="1:20" ht="15" customHeight="1">
      <c r="A59" s="217">
        <v>14</v>
      </c>
      <c r="B59" s="90" t="s">
        <v>53</v>
      </c>
      <c r="C59" s="66" t="s">
        <v>123</v>
      </c>
      <c r="D59" s="77">
        <v>2005</v>
      </c>
      <c r="E59" s="79">
        <f t="shared" si="19"/>
        <v>9</v>
      </c>
      <c r="F59" s="35" t="s">
        <v>100</v>
      </c>
      <c r="G59" s="273">
        <f t="shared" si="15"/>
        <v>0.20694444444444446</v>
      </c>
      <c r="H59" s="36">
        <f t="shared" si="16"/>
        <v>1</v>
      </c>
      <c r="I59" s="40">
        <f t="shared" si="17"/>
        <v>1</v>
      </c>
      <c r="J59" s="38">
        <f t="shared" si="18"/>
        <v>1</v>
      </c>
      <c r="K59" s="155">
        <v>1</v>
      </c>
      <c r="L59" s="152"/>
      <c r="M59" s="152"/>
      <c r="N59" s="152"/>
      <c r="O59" s="153"/>
      <c r="P59" s="148">
        <v>0.20694444444444446</v>
      </c>
      <c r="Q59" s="149"/>
      <c r="R59" s="154"/>
      <c r="S59" s="149"/>
      <c r="T59" s="150"/>
    </row>
    <row r="60" spans="1:20" ht="15" customHeight="1">
      <c r="A60" s="217">
        <v>15</v>
      </c>
      <c r="B60" s="90" t="s">
        <v>53</v>
      </c>
      <c r="C60" s="66" t="s">
        <v>157</v>
      </c>
      <c r="D60" s="76">
        <v>2004</v>
      </c>
      <c r="E60" s="79">
        <f t="shared" si="19"/>
        <v>10</v>
      </c>
      <c r="F60" s="35" t="s">
        <v>211</v>
      </c>
      <c r="G60" s="273">
        <f t="shared" si="15"/>
        <v>0.20902777777777778</v>
      </c>
      <c r="H60" s="36">
        <f t="shared" si="16"/>
        <v>1</v>
      </c>
      <c r="I60" s="40">
        <f t="shared" si="17"/>
        <v>1</v>
      </c>
      <c r="J60" s="38">
        <f t="shared" si="18"/>
        <v>1</v>
      </c>
      <c r="K60" s="155">
        <v>1</v>
      </c>
      <c r="L60" s="152"/>
      <c r="M60" s="152"/>
      <c r="N60" s="152"/>
      <c r="O60" s="153"/>
      <c r="P60" s="148">
        <v>0.20902777777777778</v>
      </c>
      <c r="Q60" s="149"/>
      <c r="R60" s="154"/>
      <c r="S60" s="149"/>
      <c r="T60" s="150"/>
    </row>
    <row r="61" spans="1:20" ht="15" customHeight="1">
      <c r="A61" s="216">
        <v>16</v>
      </c>
      <c r="B61" s="90" t="s">
        <v>53</v>
      </c>
      <c r="C61" s="66" t="s">
        <v>37</v>
      </c>
      <c r="D61" s="76">
        <v>2005</v>
      </c>
      <c r="E61" s="79">
        <f t="shared" si="19"/>
        <v>9</v>
      </c>
      <c r="F61" s="35" t="s">
        <v>38</v>
      </c>
      <c r="G61" s="273">
        <f t="shared" si="15"/>
        <v>0.21041666666666667</v>
      </c>
      <c r="H61" s="36">
        <f t="shared" si="16"/>
        <v>1</v>
      </c>
      <c r="I61" s="40">
        <f t="shared" si="17"/>
        <v>1</v>
      </c>
      <c r="J61" s="38">
        <f t="shared" si="18"/>
        <v>1</v>
      </c>
      <c r="K61" s="155">
        <v>1</v>
      </c>
      <c r="L61" s="152"/>
      <c r="M61" s="152"/>
      <c r="N61" s="152"/>
      <c r="O61" s="153"/>
      <c r="P61" s="148">
        <v>0.21041666666666667</v>
      </c>
      <c r="Q61" s="149"/>
      <c r="R61" s="53"/>
      <c r="S61" s="149"/>
      <c r="T61" s="150"/>
    </row>
    <row r="62" spans="1:20" ht="15" customHeight="1">
      <c r="A62" s="217">
        <v>17</v>
      </c>
      <c r="B62" s="90" t="s">
        <v>53</v>
      </c>
      <c r="C62" s="66" t="s">
        <v>34</v>
      </c>
      <c r="D62" s="76">
        <v>2005</v>
      </c>
      <c r="E62" s="79">
        <f t="shared" si="19"/>
        <v>9</v>
      </c>
      <c r="F62" s="35" t="s">
        <v>211</v>
      </c>
      <c r="G62" s="273">
        <f t="shared" si="15"/>
        <v>0.2111111111111111</v>
      </c>
      <c r="H62" s="36">
        <f t="shared" si="16"/>
        <v>1</v>
      </c>
      <c r="I62" s="40">
        <f t="shared" si="17"/>
        <v>1</v>
      </c>
      <c r="J62" s="38">
        <f t="shared" si="18"/>
        <v>1</v>
      </c>
      <c r="K62" s="155">
        <v>1</v>
      </c>
      <c r="L62" s="152"/>
      <c r="M62" s="152"/>
      <c r="N62" s="152"/>
      <c r="O62" s="153"/>
      <c r="P62" s="148">
        <v>0.2111111111111111</v>
      </c>
      <c r="Q62" s="149"/>
      <c r="R62" s="53"/>
      <c r="S62" s="149"/>
      <c r="T62" s="150"/>
    </row>
    <row r="63" spans="1:20" ht="15" customHeight="1">
      <c r="A63" s="217">
        <v>18</v>
      </c>
      <c r="B63" s="90" t="s">
        <v>53</v>
      </c>
      <c r="C63" s="66" t="s">
        <v>58</v>
      </c>
      <c r="D63" s="76">
        <v>2004</v>
      </c>
      <c r="E63" s="79">
        <f t="shared" si="19"/>
        <v>10</v>
      </c>
      <c r="F63" s="35" t="s">
        <v>211</v>
      </c>
      <c r="G63" s="273">
        <f t="shared" si="15"/>
        <v>0.2263888888888889</v>
      </c>
      <c r="H63" s="36">
        <f t="shared" si="16"/>
        <v>1</v>
      </c>
      <c r="I63" s="40">
        <f t="shared" si="17"/>
        <v>1</v>
      </c>
      <c r="J63" s="38">
        <f t="shared" si="18"/>
        <v>1</v>
      </c>
      <c r="K63" s="155">
        <v>1</v>
      </c>
      <c r="L63" s="152"/>
      <c r="M63" s="152"/>
      <c r="N63" s="152"/>
      <c r="O63" s="153"/>
      <c r="P63" s="148">
        <v>0.2263888888888889</v>
      </c>
      <c r="Q63" s="149"/>
      <c r="R63" s="149"/>
      <c r="S63" s="149"/>
      <c r="T63" s="150"/>
    </row>
    <row r="64" spans="1:20" ht="15" customHeight="1">
      <c r="A64" s="216">
        <v>19</v>
      </c>
      <c r="B64" s="90" t="s">
        <v>53</v>
      </c>
      <c r="C64" s="66" t="s">
        <v>40</v>
      </c>
      <c r="D64" s="76">
        <v>2005</v>
      </c>
      <c r="E64" s="79">
        <f t="shared" si="19"/>
        <v>9</v>
      </c>
      <c r="F64" s="35" t="s">
        <v>211</v>
      </c>
      <c r="G64" s="273">
        <f t="shared" si="15"/>
        <v>0.23263888888888887</v>
      </c>
      <c r="H64" s="36">
        <f t="shared" si="16"/>
        <v>1</v>
      </c>
      <c r="I64" s="40">
        <f t="shared" si="17"/>
        <v>1</v>
      </c>
      <c r="J64" s="38">
        <f t="shared" si="18"/>
        <v>1</v>
      </c>
      <c r="K64" s="155">
        <v>1</v>
      </c>
      <c r="L64" s="152"/>
      <c r="M64" s="152"/>
      <c r="N64" s="152"/>
      <c r="O64" s="153"/>
      <c r="P64" s="148">
        <v>0.23263888888888887</v>
      </c>
      <c r="Q64" s="149"/>
      <c r="R64" s="149"/>
      <c r="S64" s="149"/>
      <c r="T64" s="150"/>
    </row>
    <row r="65" spans="1:20" ht="15" customHeight="1">
      <c r="A65" s="218">
        <v>19</v>
      </c>
      <c r="B65" s="94"/>
      <c r="C65" s="101"/>
      <c r="D65" s="83"/>
      <c r="E65" s="83"/>
      <c r="F65" s="72"/>
      <c r="G65" s="275"/>
      <c r="H65" s="49"/>
      <c r="I65" s="50"/>
      <c r="J65" s="51"/>
      <c r="K65" s="158">
        <f>COUNTIF(K46:K64,"&gt;0")</f>
        <v>19</v>
      </c>
      <c r="L65" s="159">
        <f>COUNTIF(L46:L64,"&gt;0")</f>
        <v>0</v>
      </c>
      <c r="M65" s="159">
        <f>COUNTIF(M46:M64,"&gt;0")</f>
        <v>0</v>
      </c>
      <c r="N65" s="159">
        <f>COUNTIF(N46:N64,"&gt;0")</f>
        <v>0</v>
      </c>
      <c r="O65" s="160">
        <f>COUNTIF(O46:O64,"&gt;0")</f>
        <v>0</v>
      </c>
      <c r="P65" s="161"/>
      <c r="Q65" s="162"/>
      <c r="R65" s="163"/>
      <c r="S65" s="83"/>
      <c r="T65" s="164"/>
    </row>
    <row r="66" spans="1:20" ht="15" customHeight="1">
      <c r="A66" s="214"/>
      <c r="B66" s="88">
        <v>5</v>
      </c>
      <c r="C66" s="100" t="s">
        <v>59</v>
      </c>
      <c r="D66" s="280" t="s">
        <v>60</v>
      </c>
      <c r="E66" s="281"/>
      <c r="F66" s="70" t="s">
        <v>171</v>
      </c>
      <c r="G66" s="276" t="s">
        <v>52</v>
      </c>
      <c r="H66" s="277"/>
      <c r="I66" s="32" t="s">
        <v>99</v>
      </c>
      <c r="J66" s="33" t="s">
        <v>99</v>
      </c>
      <c r="K66" s="103" t="s">
        <v>99</v>
      </c>
      <c r="L66" s="104" t="s">
        <v>99</v>
      </c>
      <c r="M66" s="104" t="s">
        <v>99</v>
      </c>
      <c r="N66" s="104"/>
      <c r="O66" s="105" t="s">
        <v>99</v>
      </c>
      <c r="P66" s="106" t="s">
        <v>99</v>
      </c>
      <c r="Q66" s="107" t="s">
        <v>99</v>
      </c>
      <c r="R66" s="108" t="s">
        <v>99</v>
      </c>
      <c r="S66" s="81" t="s">
        <v>99</v>
      </c>
      <c r="T66" s="109" t="s">
        <v>99</v>
      </c>
    </row>
    <row r="67" spans="1:20" s="269" customFormat="1" ht="15" customHeight="1">
      <c r="A67" s="260" t="s">
        <v>4</v>
      </c>
      <c r="B67" s="261" t="s">
        <v>5</v>
      </c>
      <c r="C67" s="261" t="s">
        <v>6</v>
      </c>
      <c r="D67" s="259" t="s">
        <v>7</v>
      </c>
      <c r="E67" s="259" t="s">
        <v>169</v>
      </c>
      <c r="F67" s="262" t="s">
        <v>8</v>
      </c>
      <c r="G67" s="255" t="s">
        <v>9</v>
      </c>
      <c r="H67" s="256" t="s">
        <v>156</v>
      </c>
      <c r="I67" s="257" t="s">
        <v>10</v>
      </c>
      <c r="J67" s="263" t="s">
        <v>11</v>
      </c>
      <c r="K67" s="258" t="s">
        <v>12</v>
      </c>
      <c r="L67" s="259" t="s">
        <v>13</v>
      </c>
      <c r="M67" s="259" t="s">
        <v>14</v>
      </c>
      <c r="N67" s="259" t="s">
        <v>15</v>
      </c>
      <c r="O67" s="264" t="s">
        <v>16</v>
      </c>
      <c r="P67" s="265" t="s">
        <v>17</v>
      </c>
      <c r="Q67" s="266" t="s">
        <v>18</v>
      </c>
      <c r="R67" s="267" t="s">
        <v>19</v>
      </c>
      <c r="S67" s="259" t="s">
        <v>20</v>
      </c>
      <c r="T67" s="268" t="s">
        <v>21</v>
      </c>
    </row>
    <row r="68" spans="1:20" ht="15" customHeight="1">
      <c r="A68" s="211">
        <v>1</v>
      </c>
      <c r="B68" s="93" t="s">
        <v>61</v>
      </c>
      <c r="C68" s="67" t="s">
        <v>47</v>
      </c>
      <c r="D68" s="79">
        <v>2003</v>
      </c>
      <c r="E68" s="79">
        <f aca="true" t="shared" si="20" ref="E68:E74">SUM(2014-D68)</f>
        <v>11</v>
      </c>
      <c r="F68" s="47" t="s">
        <v>211</v>
      </c>
      <c r="G68" s="273">
        <f aca="true" t="shared" si="21" ref="G68:G74">MIN(P68:T68)</f>
        <v>0.16458333333333333</v>
      </c>
      <c r="H68" s="36">
        <f aca="true" t="shared" si="22" ref="H68:H74">SUM(K68:O68)</f>
        <v>15</v>
      </c>
      <c r="I68" s="40">
        <f aca="true" t="shared" si="23" ref="I68:I74">IF(COUNTIF(K68:O68,"&gt;=0")&lt;4,SUM(K68:O68),SUM(LARGE(K68:O68,1),LARGE(K68:O68,2),LARGE(K68:O68,3),LARGE(K68:O68,4)))</f>
        <v>15</v>
      </c>
      <c r="J68" s="41">
        <f aca="true" t="shared" si="24" ref="J68:J74">COUNTIF(K68:O68,"&gt;0")</f>
        <v>1</v>
      </c>
      <c r="K68" s="188">
        <v>15</v>
      </c>
      <c r="L68" s="146"/>
      <c r="M68" s="146"/>
      <c r="N68" s="152"/>
      <c r="O68" s="152"/>
      <c r="P68" s="148">
        <v>0.16458333333333333</v>
      </c>
      <c r="Q68" s="149"/>
      <c r="R68" s="53"/>
      <c r="S68" s="149"/>
      <c r="T68" s="150"/>
    </row>
    <row r="69" spans="1:20" ht="15" customHeight="1">
      <c r="A69" s="211">
        <v>2</v>
      </c>
      <c r="B69" s="93" t="s">
        <v>61</v>
      </c>
      <c r="C69" s="66" t="s">
        <v>93</v>
      </c>
      <c r="D69" s="77">
        <v>2003</v>
      </c>
      <c r="E69" s="79">
        <f t="shared" si="20"/>
        <v>11</v>
      </c>
      <c r="F69" s="43" t="s">
        <v>25</v>
      </c>
      <c r="G69" s="273">
        <f t="shared" si="21"/>
        <v>0.16944444444444443</v>
      </c>
      <c r="H69" s="36">
        <f t="shared" si="22"/>
        <v>12</v>
      </c>
      <c r="I69" s="40">
        <f t="shared" si="23"/>
        <v>12</v>
      </c>
      <c r="J69" s="41">
        <f t="shared" si="24"/>
        <v>1</v>
      </c>
      <c r="K69" s="188">
        <v>12</v>
      </c>
      <c r="L69" s="146"/>
      <c r="M69" s="146"/>
      <c r="N69" s="152"/>
      <c r="O69" s="153"/>
      <c r="P69" s="148">
        <v>0.16944444444444443</v>
      </c>
      <c r="Q69" s="149"/>
      <c r="R69" s="53"/>
      <c r="S69" s="149"/>
      <c r="T69" s="150"/>
    </row>
    <row r="70" spans="1:20" ht="15" customHeight="1">
      <c r="A70" s="211">
        <v>3</v>
      </c>
      <c r="B70" s="93" t="s">
        <v>61</v>
      </c>
      <c r="C70" s="66" t="s">
        <v>48</v>
      </c>
      <c r="D70" s="76">
        <v>2003</v>
      </c>
      <c r="E70" s="79">
        <f t="shared" si="20"/>
        <v>11</v>
      </c>
      <c r="F70" s="35" t="s">
        <v>211</v>
      </c>
      <c r="G70" s="273">
        <f t="shared" si="21"/>
        <v>0.17569444444444446</v>
      </c>
      <c r="H70" s="36">
        <f t="shared" si="22"/>
        <v>10</v>
      </c>
      <c r="I70" s="40">
        <f t="shared" si="23"/>
        <v>10</v>
      </c>
      <c r="J70" s="41">
        <f t="shared" si="24"/>
        <v>1</v>
      </c>
      <c r="K70" s="188">
        <v>10</v>
      </c>
      <c r="L70" s="146"/>
      <c r="M70" s="146"/>
      <c r="N70" s="146"/>
      <c r="O70" s="147"/>
      <c r="P70" s="148">
        <v>0.17569444444444446</v>
      </c>
      <c r="Q70" s="149"/>
      <c r="R70" s="53"/>
      <c r="S70" s="149"/>
      <c r="T70" s="150"/>
    </row>
    <row r="71" spans="1:20" ht="15" customHeight="1">
      <c r="A71" s="211">
        <v>4</v>
      </c>
      <c r="B71" s="93" t="s">
        <v>61</v>
      </c>
      <c r="C71" s="66" t="s">
        <v>62</v>
      </c>
      <c r="D71" s="79">
        <v>2002</v>
      </c>
      <c r="E71" s="79">
        <f t="shared" si="20"/>
        <v>12</v>
      </c>
      <c r="F71" s="35" t="s">
        <v>211</v>
      </c>
      <c r="G71" s="273">
        <f t="shared" si="21"/>
        <v>0.18472222222222223</v>
      </c>
      <c r="H71" s="36">
        <f t="shared" si="22"/>
        <v>8</v>
      </c>
      <c r="I71" s="40">
        <f t="shared" si="23"/>
        <v>8</v>
      </c>
      <c r="J71" s="41">
        <f t="shared" si="24"/>
        <v>1</v>
      </c>
      <c r="K71" s="188">
        <v>8</v>
      </c>
      <c r="L71" s="146"/>
      <c r="M71" s="152"/>
      <c r="N71" s="152"/>
      <c r="O71" s="153"/>
      <c r="P71" s="148">
        <v>0.18472222222222223</v>
      </c>
      <c r="Q71" s="149"/>
      <c r="R71" s="53"/>
      <c r="S71" s="149"/>
      <c r="T71" s="150"/>
    </row>
    <row r="72" spans="1:20" ht="15" customHeight="1">
      <c r="A72" s="211">
        <v>5</v>
      </c>
      <c r="B72" s="93" t="s">
        <v>61</v>
      </c>
      <c r="C72" s="66" t="s">
        <v>50</v>
      </c>
      <c r="D72" s="79">
        <v>2003</v>
      </c>
      <c r="E72" s="79">
        <f t="shared" si="20"/>
        <v>11</v>
      </c>
      <c r="F72" s="35" t="s">
        <v>25</v>
      </c>
      <c r="G72" s="273">
        <f t="shared" si="21"/>
        <v>0.18541666666666667</v>
      </c>
      <c r="H72" s="36">
        <f t="shared" si="22"/>
        <v>7</v>
      </c>
      <c r="I72" s="40">
        <f t="shared" si="23"/>
        <v>7</v>
      </c>
      <c r="J72" s="41">
        <f t="shared" si="24"/>
        <v>1</v>
      </c>
      <c r="K72" s="145">
        <v>7</v>
      </c>
      <c r="L72" s="146"/>
      <c r="M72" s="152"/>
      <c r="N72" s="152"/>
      <c r="O72" s="153"/>
      <c r="P72" s="148">
        <v>0.18541666666666667</v>
      </c>
      <c r="Q72" s="149"/>
      <c r="R72" s="53"/>
      <c r="S72" s="149"/>
      <c r="T72" s="150"/>
    </row>
    <row r="73" spans="1:20" ht="15" customHeight="1">
      <c r="A73" s="211">
        <v>6</v>
      </c>
      <c r="B73" s="93" t="s">
        <v>61</v>
      </c>
      <c r="C73" s="66" t="s">
        <v>49</v>
      </c>
      <c r="D73" s="77">
        <v>2003</v>
      </c>
      <c r="E73" s="79">
        <f t="shared" si="20"/>
        <v>11</v>
      </c>
      <c r="F73" s="35" t="s">
        <v>211</v>
      </c>
      <c r="G73" s="273">
        <f t="shared" si="21"/>
        <v>0.19166666666666665</v>
      </c>
      <c r="H73" s="36">
        <f t="shared" si="22"/>
        <v>6</v>
      </c>
      <c r="I73" s="40">
        <f t="shared" si="23"/>
        <v>6</v>
      </c>
      <c r="J73" s="41">
        <f t="shared" si="24"/>
        <v>1</v>
      </c>
      <c r="K73" s="145">
        <v>6</v>
      </c>
      <c r="L73" s="146"/>
      <c r="M73" s="152"/>
      <c r="N73" s="152"/>
      <c r="O73" s="153"/>
      <c r="P73" s="148">
        <v>0.19166666666666665</v>
      </c>
      <c r="Q73" s="149"/>
      <c r="R73" s="154"/>
      <c r="S73" s="149"/>
      <c r="T73" s="150"/>
    </row>
    <row r="74" spans="1:20" ht="15" customHeight="1">
      <c r="A74" s="211">
        <v>7</v>
      </c>
      <c r="B74" s="93" t="s">
        <v>61</v>
      </c>
      <c r="C74" s="66" t="s">
        <v>107</v>
      </c>
      <c r="D74" s="76">
        <v>2003</v>
      </c>
      <c r="E74" s="79">
        <f t="shared" si="20"/>
        <v>11</v>
      </c>
      <c r="F74" s="35" t="s">
        <v>105</v>
      </c>
      <c r="G74" s="273">
        <f t="shared" si="21"/>
        <v>0.19930555555555554</v>
      </c>
      <c r="H74" s="36">
        <f t="shared" si="22"/>
        <v>5</v>
      </c>
      <c r="I74" s="40">
        <f t="shared" si="23"/>
        <v>5</v>
      </c>
      <c r="J74" s="41">
        <f t="shared" si="24"/>
        <v>1</v>
      </c>
      <c r="K74" s="145">
        <v>5</v>
      </c>
      <c r="L74" s="146"/>
      <c r="M74" s="152"/>
      <c r="N74" s="146"/>
      <c r="O74" s="153"/>
      <c r="P74" s="148">
        <v>0.19930555555555554</v>
      </c>
      <c r="Q74" s="149"/>
      <c r="R74" s="154"/>
      <c r="S74" s="149"/>
      <c r="T74" s="150"/>
    </row>
    <row r="75" spans="1:20" ht="15" customHeight="1">
      <c r="A75" s="213">
        <v>7</v>
      </c>
      <c r="B75" s="91"/>
      <c r="C75" s="99"/>
      <c r="D75" s="82"/>
      <c r="E75" s="82"/>
      <c r="F75" s="69"/>
      <c r="G75" s="274"/>
      <c r="H75" s="44"/>
      <c r="I75" s="45"/>
      <c r="J75" s="46"/>
      <c r="K75" s="126">
        <f>COUNTIF(K68:K74,"&gt;0")</f>
        <v>7</v>
      </c>
      <c r="L75" s="127">
        <f>COUNTIF(L68:L74,"&gt;0")</f>
        <v>0</v>
      </c>
      <c r="M75" s="127">
        <f>COUNTIF(M68:M74,"&gt;0")</f>
        <v>0</v>
      </c>
      <c r="N75" s="127">
        <f>COUNTIF(N68:N74,"&gt;0")</f>
        <v>0</v>
      </c>
      <c r="O75" s="128">
        <f>COUNTIF(O68:O74,"&gt;0")</f>
        <v>0</v>
      </c>
      <c r="P75" s="129"/>
      <c r="Q75" s="130"/>
      <c r="R75" s="131"/>
      <c r="S75" s="82"/>
      <c r="T75" s="132"/>
    </row>
    <row r="76" spans="1:20" ht="15" customHeight="1">
      <c r="A76" s="214"/>
      <c r="B76" s="88">
        <v>6</v>
      </c>
      <c r="C76" s="100" t="s">
        <v>63</v>
      </c>
      <c r="D76" s="278" t="s">
        <v>60</v>
      </c>
      <c r="E76" s="279"/>
      <c r="F76" s="70" t="s">
        <v>171</v>
      </c>
      <c r="G76" s="276" t="s">
        <v>64</v>
      </c>
      <c r="H76" s="277"/>
      <c r="I76" s="32" t="s">
        <v>99</v>
      </c>
      <c r="J76" s="33" t="s">
        <v>99</v>
      </c>
      <c r="K76" s="103" t="s">
        <v>99</v>
      </c>
      <c r="L76" s="104" t="s">
        <v>99</v>
      </c>
      <c r="M76" s="104" t="s">
        <v>99</v>
      </c>
      <c r="N76" s="104"/>
      <c r="O76" s="105" t="s">
        <v>99</v>
      </c>
      <c r="P76" s="106" t="s">
        <v>99</v>
      </c>
      <c r="Q76" s="107" t="s">
        <v>99</v>
      </c>
      <c r="R76" s="108" t="s">
        <v>99</v>
      </c>
      <c r="S76" s="81" t="s">
        <v>99</v>
      </c>
      <c r="T76" s="109" t="s">
        <v>99</v>
      </c>
    </row>
    <row r="77" spans="1:20" s="269" customFormat="1" ht="15" customHeight="1">
      <c r="A77" s="260" t="s">
        <v>4</v>
      </c>
      <c r="B77" s="261" t="s">
        <v>5</v>
      </c>
      <c r="C77" s="261" t="s">
        <v>6</v>
      </c>
      <c r="D77" s="259" t="s">
        <v>7</v>
      </c>
      <c r="E77" s="259" t="s">
        <v>169</v>
      </c>
      <c r="F77" s="262" t="s">
        <v>8</v>
      </c>
      <c r="G77" s="255" t="s">
        <v>9</v>
      </c>
      <c r="H77" s="256" t="s">
        <v>156</v>
      </c>
      <c r="I77" s="257" t="s">
        <v>10</v>
      </c>
      <c r="J77" s="263" t="s">
        <v>11</v>
      </c>
      <c r="K77" s="258" t="s">
        <v>12</v>
      </c>
      <c r="L77" s="259" t="s">
        <v>13</v>
      </c>
      <c r="M77" s="259" t="s">
        <v>14</v>
      </c>
      <c r="N77" s="259" t="s">
        <v>15</v>
      </c>
      <c r="O77" s="264" t="s">
        <v>16</v>
      </c>
      <c r="P77" s="265" t="s">
        <v>17</v>
      </c>
      <c r="Q77" s="266" t="s">
        <v>18</v>
      </c>
      <c r="R77" s="267" t="s">
        <v>19</v>
      </c>
      <c r="S77" s="259" t="s">
        <v>20</v>
      </c>
      <c r="T77" s="268" t="s">
        <v>21</v>
      </c>
    </row>
    <row r="78" spans="1:20" ht="15" customHeight="1">
      <c r="A78" s="219">
        <v>1</v>
      </c>
      <c r="B78" s="93" t="s">
        <v>65</v>
      </c>
      <c r="C78" s="66" t="s">
        <v>54</v>
      </c>
      <c r="D78" s="76">
        <v>2003</v>
      </c>
      <c r="E78" s="79">
        <f aca="true" t="shared" si="25" ref="E78:E83">SUM(2014-D78)</f>
        <v>11</v>
      </c>
      <c r="F78" s="35" t="s">
        <v>25</v>
      </c>
      <c r="G78" s="273">
        <f aca="true" t="shared" si="26" ref="G78:G83">MIN(P78:T78)</f>
        <v>0.22777777777777777</v>
      </c>
      <c r="H78" s="36">
        <f aca="true" t="shared" si="27" ref="H78:H83">SUM(K78:O78)</f>
        <v>15</v>
      </c>
      <c r="I78" s="40">
        <f aca="true" t="shared" si="28" ref="I78:I83">IF(COUNTIF(K78:O78,"&gt;=0")&lt;4,SUM(K78:O78),SUM(LARGE(K78:O78,1),LARGE(K78:O78,2),LARGE(K78:O78,3),LARGE(K78:O78,4)))</f>
        <v>15</v>
      </c>
      <c r="J78" s="41">
        <f aca="true" t="shared" si="29" ref="J78:J83">COUNTIF(K78:O78,"&gt;0")</f>
        <v>1</v>
      </c>
      <c r="K78" s="188">
        <v>15</v>
      </c>
      <c r="L78" s="165"/>
      <c r="M78" s="152"/>
      <c r="N78" s="152"/>
      <c r="O78" s="153"/>
      <c r="P78" s="148">
        <v>0.22777777777777777</v>
      </c>
      <c r="Q78" s="149"/>
      <c r="R78" s="53"/>
      <c r="S78" s="149"/>
      <c r="T78" s="150"/>
    </row>
    <row r="79" spans="1:20" ht="15" customHeight="1">
      <c r="A79" s="219">
        <v>2</v>
      </c>
      <c r="B79" s="93" t="s">
        <v>65</v>
      </c>
      <c r="C79" s="66" t="s">
        <v>55</v>
      </c>
      <c r="D79" s="76">
        <v>2003</v>
      </c>
      <c r="E79" s="79">
        <f t="shared" si="25"/>
        <v>11</v>
      </c>
      <c r="F79" s="35" t="s">
        <v>211</v>
      </c>
      <c r="G79" s="273">
        <f t="shared" si="26"/>
        <v>0.23750000000000002</v>
      </c>
      <c r="H79" s="36">
        <f t="shared" si="27"/>
        <v>12</v>
      </c>
      <c r="I79" s="40">
        <f t="shared" si="28"/>
        <v>12</v>
      </c>
      <c r="J79" s="41">
        <f t="shared" si="29"/>
        <v>1</v>
      </c>
      <c r="K79" s="191">
        <v>12</v>
      </c>
      <c r="L79" s="152"/>
      <c r="M79" s="152"/>
      <c r="N79" s="152"/>
      <c r="O79" s="153"/>
      <c r="P79" s="148">
        <v>0.23750000000000002</v>
      </c>
      <c r="Q79" s="149"/>
      <c r="R79" s="154"/>
      <c r="S79" s="149"/>
      <c r="T79" s="150"/>
    </row>
    <row r="80" spans="1:20" ht="15" customHeight="1">
      <c r="A80" s="219">
        <v>3</v>
      </c>
      <c r="B80" s="93" t="s">
        <v>65</v>
      </c>
      <c r="C80" s="66" t="s">
        <v>212</v>
      </c>
      <c r="D80" s="76">
        <v>2003</v>
      </c>
      <c r="E80" s="79">
        <f t="shared" si="25"/>
        <v>11</v>
      </c>
      <c r="F80" s="35" t="s">
        <v>211</v>
      </c>
      <c r="G80" s="273">
        <f t="shared" si="26"/>
        <v>0.2423611111111111</v>
      </c>
      <c r="H80" s="36">
        <f t="shared" si="27"/>
        <v>10</v>
      </c>
      <c r="I80" s="40">
        <f t="shared" si="28"/>
        <v>10</v>
      </c>
      <c r="J80" s="41">
        <f t="shared" si="29"/>
        <v>1</v>
      </c>
      <c r="K80" s="191">
        <v>10</v>
      </c>
      <c r="L80" s="152"/>
      <c r="M80" s="152"/>
      <c r="N80" s="152"/>
      <c r="O80" s="153"/>
      <c r="P80" s="148">
        <v>0.2423611111111111</v>
      </c>
      <c r="Q80" s="149"/>
      <c r="R80" s="154"/>
      <c r="S80" s="149"/>
      <c r="T80" s="150"/>
    </row>
    <row r="81" spans="1:20" ht="15" customHeight="1">
      <c r="A81" s="219">
        <v>4</v>
      </c>
      <c r="B81" s="93" t="s">
        <v>65</v>
      </c>
      <c r="C81" s="66" t="s">
        <v>172</v>
      </c>
      <c r="D81" s="77">
        <v>2002</v>
      </c>
      <c r="E81" s="79">
        <f t="shared" si="25"/>
        <v>12</v>
      </c>
      <c r="F81" s="35" t="s">
        <v>26</v>
      </c>
      <c r="G81" s="273">
        <f t="shared" si="26"/>
        <v>0.24375</v>
      </c>
      <c r="H81" s="36">
        <f t="shared" si="27"/>
        <v>8</v>
      </c>
      <c r="I81" s="40">
        <f t="shared" si="28"/>
        <v>8</v>
      </c>
      <c r="J81" s="41">
        <f t="shared" si="29"/>
        <v>1</v>
      </c>
      <c r="K81" s="191">
        <v>8</v>
      </c>
      <c r="L81" s="152"/>
      <c r="M81" s="152"/>
      <c r="N81" s="152"/>
      <c r="O81" s="153"/>
      <c r="P81" s="148">
        <v>0.24375</v>
      </c>
      <c r="Q81" s="149"/>
      <c r="R81" s="154"/>
      <c r="S81" s="149"/>
      <c r="T81" s="150"/>
    </row>
    <row r="82" spans="1:20" ht="15" customHeight="1">
      <c r="A82" s="219">
        <v>5</v>
      </c>
      <c r="B82" s="93" t="s">
        <v>65</v>
      </c>
      <c r="C82" s="66" t="s">
        <v>56</v>
      </c>
      <c r="D82" s="77">
        <v>2003</v>
      </c>
      <c r="E82" s="79">
        <f t="shared" si="25"/>
        <v>11</v>
      </c>
      <c r="F82" s="43" t="s">
        <v>211</v>
      </c>
      <c r="G82" s="273">
        <f t="shared" si="26"/>
        <v>0.2791666666666667</v>
      </c>
      <c r="H82" s="36">
        <f t="shared" si="27"/>
        <v>7</v>
      </c>
      <c r="I82" s="40">
        <f t="shared" si="28"/>
        <v>7</v>
      </c>
      <c r="J82" s="41">
        <f t="shared" si="29"/>
        <v>1</v>
      </c>
      <c r="K82" s="155">
        <v>7</v>
      </c>
      <c r="L82" s="152"/>
      <c r="M82" s="152"/>
      <c r="N82" s="152"/>
      <c r="O82" s="153"/>
      <c r="P82" s="148">
        <v>0.2791666666666667</v>
      </c>
      <c r="Q82" s="149"/>
      <c r="R82" s="154"/>
      <c r="S82" s="149"/>
      <c r="T82" s="150"/>
    </row>
    <row r="83" spans="1:20" ht="15" customHeight="1">
      <c r="A83" s="219">
        <v>6</v>
      </c>
      <c r="B83" s="93" t="s">
        <v>65</v>
      </c>
      <c r="C83" s="66" t="s">
        <v>69</v>
      </c>
      <c r="D83" s="76">
        <v>2002</v>
      </c>
      <c r="E83" s="79">
        <f t="shared" si="25"/>
        <v>12</v>
      </c>
      <c r="F83" s="35" t="s">
        <v>104</v>
      </c>
      <c r="G83" s="273">
        <f t="shared" si="26"/>
        <v>0.39375</v>
      </c>
      <c r="H83" s="36">
        <f t="shared" si="27"/>
        <v>6</v>
      </c>
      <c r="I83" s="40">
        <f t="shared" si="28"/>
        <v>6</v>
      </c>
      <c r="J83" s="41">
        <f t="shared" si="29"/>
        <v>1</v>
      </c>
      <c r="K83" s="155">
        <v>6</v>
      </c>
      <c r="L83" s="152"/>
      <c r="M83" s="152"/>
      <c r="N83" s="152"/>
      <c r="O83" s="153"/>
      <c r="P83" s="148">
        <v>0.39375</v>
      </c>
      <c r="Q83" s="149"/>
      <c r="R83" s="53"/>
      <c r="S83" s="149"/>
      <c r="T83" s="150"/>
    </row>
    <row r="84" spans="1:20" ht="15" customHeight="1">
      <c r="A84" s="218">
        <v>6</v>
      </c>
      <c r="B84" s="94"/>
      <c r="C84" s="101"/>
      <c r="D84" s="83"/>
      <c r="E84" s="83"/>
      <c r="F84" s="72"/>
      <c r="G84" s="275"/>
      <c r="H84" s="49"/>
      <c r="I84" s="50"/>
      <c r="J84" s="51"/>
      <c r="K84" s="158">
        <f>COUNTIF(K78:K83,"&gt;0")</f>
        <v>6</v>
      </c>
      <c r="L84" s="159">
        <f>COUNTIF(L78:L83,"&gt;0")</f>
        <v>0</v>
      </c>
      <c r="M84" s="159">
        <f>COUNTIF(M78:M83,"&gt;0")</f>
        <v>0</v>
      </c>
      <c r="N84" s="159">
        <f>COUNTIF(N78:N83,"&gt;0")</f>
        <v>0</v>
      </c>
      <c r="O84" s="160">
        <f>COUNTIF(O78:O83,"&gt;0")</f>
        <v>0</v>
      </c>
      <c r="P84" s="161"/>
      <c r="Q84" s="162"/>
      <c r="R84" s="163"/>
      <c r="S84" s="83"/>
      <c r="T84" s="164"/>
    </row>
    <row r="85" spans="1:20" ht="15" customHeight="1">
      <c r="A85" s="214"/>
      <c r="B85" s="88">
        <v>7</v>
      </c>
      <c r="C85" s="100" t="s">
        <v>70</v>
      </c>
      <c r="D85" s="280" t="s">
        <v>71</v>
      </c>
      <c r="E85" s="281"/>
      <c r="F85" s="70" t="s">
        <v>170</v>
      </c>
      <c r="G85" s="276" t="s">
        <v>64</v>
      </c>
      <c r="H85" s="277"/>
      <c r="I85" s="32" t="s">
        <v>99</v>
      </c>
      <c r="J85" s="33" t="s">
        <v>99</v>
      </c>
      <c r="K85" s="103" t="s">
        <v>99</v>
      </c>
      <c r="L85" s="104" t="s">
        <v>99</v>
      </c>
      <c r="M85" s="104" t="s">
        <v>99</v>
      </c>
      <c r="N85" s="104"/>
      <c r="O85" s="105" t="s">
        <v>99</v>
      </c>
      <c r="P85" s="106" t="s">
        <v>99</v>
      </c>
      <c r="Q85" s="107" t="s">
        <v>99</v>
      </c>
      <c r="R85" s="108" t="s">
        <v>99</v>
      </c>
      <c r="S85" s="81" t="s">
        <v>99</v>
      </c>
      <c r="T85" s="109" t="s">
        <v>99</v>
      </c>
    </row>
    <row r="86" spans="1:20" s="269" customFormat="1" ht="15" customHeight="1">
      <c r="A86" s="260" t="s">
        <v>4</v>
      </c>
      <c r="B86" s="261" t="s">
        <v>5</v>
      </c>
      <c r="C86" s="261" t="s">
        <v>6</v>
      </c>
      <c r="D86" s="259" t="s">
        <v>7</v>
      </c>
      <c r="E86" s="259" t="s">
        <v>169</v>
      </c>
      <c r="F86" s="262" t="s">
        <v>8</v>
      </c>
      <c r="G86" s="255" t="s">
        <v>9</v>
      </c>
      <c r="H86" s="256" t="s">
        <v>156</v>
      </c>
      <c r="I86" s="257" t="s">
        <v>10</v>
      </c>
      <c r="J86" s="263" t="s">
        <v>11</v>
      </c>
      <c r="K86" s="258" t="s">
        <v>12</v>
      </c>
      <c r="L86" s="259" t="s">
        <v>13</v>
      </c>
      <c r="M86" s="259" t="s">
        <v>14</v>
      </c>
      <c r="N86" s="259" t="s">
        <v>15</v>
      </c>
      <c r="O86" s="264" t="s">
        <v>16</v>
      </c>
      <c r="P86" s="265" t="s">
        <v>17</v>
      </c>
      <c r="Q86" s="266" t="s">
        <v>18</v>
      </c>
      <c r="R86" s="267" t="s">
        <v>19</v>
      </c>
      <c r="S86" s="259" t="s">
        <v>20</v>
      </c>
      <c r="T86" s="268" t="s">
        <v>21</v>
      </c>
    </row>
    <row r="87" spans="1:20" ht="15" customHeight="1">
      <c r="A87" s="211">
        <v>1</v>
      </c>
      <c r="B87" s="93" t="s">
        <v>72</v>
      </c>
      <c r="C87" s="66" t="s">
        <v>74</v>
      </c>
      <c r="D87" s="77">
        <v>2000</v>
      </c>
      <c r="E87" s="79">
        <f>SUM(2014-D87)</f>
        <v>14</v>
      </c>
      <c r="F87" s="43" t="s">
        <v>26</v>
      </c>
      <c r="G87" s="273">
        <f aca="true" t="shared" si="30" ref="G87:G93">MIN(P87:T87)</f>
        <v>0.22847222222222222</v>
      </c>
      <c r="H87" s="36">
        <f aca="true" t="shared" si="31" ref="H87:H93">SUM(K87:O87)</f>
        <v>15</v>
      </c>
      <c r="I87" s="40">
        <f aca="true" t="shared" si="32" ref="I87:I93">IF(COUNTIF(K87:O87,"&gt;=0")&lt;4,SUM(K87:O87),SUM(LARGE(K87:O87,1),LARGE(K87:O87,2),LARGE(K87:O87,3),LARGE(K87:O87,4)))</f>
        <v>15</v>
      </c>
      <c r="J87" s="41">
        <f aca="true" t="shared" si="33" ref="J87:J93">COUNTIF(K87:O87,"&gt;0")</f>
        <v>1</v>
      </c>
      <c r="K87" s="191">
        <v>15</v>
      </c>
      <c r="L87" s="152"/>
      <c r="M87" s="156"/>
      <c r="N87" s="156"/>
      <c r="O87" s="157"/>
      <c r="P87" s="148">
        <v>0.22847222222222222</v>
      </c>
      <c r="Q87" s="149"/>
      <c r="R87" s="154"/>
      <c r="S87" s="149"/>
      <c r="T87" s="150"/>
    </row>
    <row r="88" spans="1:20" ht="15" customHeight="1">
      <c r="A88" s="211">
        <v>2</v>
      </c>
      <c r="B88" s="93" t="s">
        <v>72</v>
      </c>
      <c r="C88" s="66" t="s">
        <v>73</v>
      </c>
      <c r="D88" s="76">
        <v>2000</v>
      </c>
      <c r="E88" s="79">
        <f aca="true" t="shared" si="34" ref="E88:E93">SUM(2014-D88)</f>
        <v>14</v>
      </c>
      <c r="F88" s="35" t="s">
        <v>211</v>
      </c>
      <c r="G88" s="273">
        <f t="shared" si="30"/>
        <v>0.24513888888888888</v>
      </c>
      <c r="H88" s="36">
        <f t="shared" si="31"/>
        <v>12</v>
      </c>
      <c r="I88" s="40">
        <f t="shared" si="32"/>
        <v>12</v>
      </c>
      <c r="J88" s="41">
        <f t="shared" si="33"/>
        <v>1</v>
      </c>
      <c r="K88" s="191">
        <v>12</v>
      </c>
      <c r="L88" s="152"/>
      <c r="M88" s="156"/>
      <c r="N88" s="156"/>
      <c r="O88" s="157"/>
      <c r="P88" s="148">
        <v>0.24513888888888888</v>
      </c>
      <c r="Q88" s="149"/>
      <c r="R88" s="53"/>
      <c r="S88" s="149"/>
      <c r="T88" s="150"/>
    </row>
    <row r="89" spans="1:20" ht="15" customHeight="1">
      <c r="A89" s="211">
        <v>3</v>
      </c>
      <c r="B89" s="93" t="s">
        <v>72</v>
      </c>
      <c r="C89" s="66" t="s">
        <v>115</v>
      </c>
      <c r="D89" s="76">
        <v>2000</v>
      </c>
      <c r="E89" s="79">
        <f t="shared" si="34"/>
        <v>14</v>
      </c>
      <c r="F89" s="35" t="s">
        <v>211</v>
      </c>
      <c r="G89" s="273">
        <f t="shared" si="30"/>
        <v>0.26875</v>
      </c>
      <c r="H89" s="36">
        <f t="shared" si="31"/>
        <v>10</v>
      </c>
      <c r="I89" s="40">
        <f t="shared" si="32"/>
        <v>10</v>
      </c>
      <c r="J89" s="41">
        <f t="shared" si="33"/>
        <v>1</v>
      </c>
      <c r="K89" s="191">
        <v>10</v>
      </c>
      <c r="L89" s="152"/>
      <c r="M89" s="152"/>
      <c r="N89" s="152"/>
      <c r="O89" s="153"/>
      <c r="P89" s="148">
        <v>0.26875</v>
      </c>
      <c r="Q89" s="149"/>
      <c r="R89" s="53"/>
      <c r="S89" s="149"/>
      <c r="T89" s="150"/>
    </row>
    <row r="90" spans="1:20" ht="15" customHeight="1">
      <c r="A90" s="211">
        <v>4</v>
      </c>
      <c r="B90" s="93" t="s">
        <v>72</v>
      </c>
      <c r="C90" s="66" t="s">
        <v>114</v>
      </c>
      <c r="D90" s="76">
        <v>2001</v>
      </c>
      <c r="E90" s="79">
        <f t="shared" si="34"/>
        <v>13</v>
      </c>
      <c r="F90" s="35" t="s">
        <v>211</v>
      </c>
      <c r="G90" s="273">
        <f t="shared" si="30"/>
        <v>0.2708333333333333</v>
      </c>
      <c r="H90" s="36">
        <f t="shared" si="31"/>
        <v>8</v>
      </c>
      <c r="I90" s="40">
        <f t="shared" si="32"/>
        <v>8</v>
      </c>
      <c r="J90" s="41">
        <f t="shared" si="33"/>
        <v>1</v>
      </c>
      <c r="K90" s="191">
        <v>8</v>
      </c>
      <c r="L90" s="152"/>
      <c r="M90" s="152"/>
      <c r="N90" s="152"/>
      <c r="O90" s="153"/>
      <c r="P90" s="148">
        <v>0.2708333333333333</v>
      </c>
      <c r="Q90" s="149"/>
      <c r="R90" s="154"/>
      <c r="S90" s="149"/>
      <c r="T90" s="150"/>
    </row>
    <row r="91" spans="1:20" ht="15" customHeight="1">
      <c r="A91" s="211">
        <v>5</v>
      </c>
      <c r="B91" s="93" t="s">
        <v>72</v>
      </c>
      <c r="C91" s="66" t="s">
        <v>168</v>
      </c>
      <c r="D91" s="77">
        <v>1999</v>
      </c>
      <c r="E91" s="79">
        <f t="shared" si="34"/>
        <v>15</v>
      </c>
      <c r="F91" s="43" t="s">
        <v>211</v>
      </c>
      <c r="G91" s="273">
        <f t="shared" si="30"/>
        <v>0.28125</v>
      </c>
      <c r="H91" s="36">
        <f t="shared" si="31"/>
        <v>7</v>
      </c>
      <c r="I91" s="40">
        <f t="shared" si="32"/>
        <v>7</v>
      </c>
      <c r="J91" s="41">
        <f t="shared" si="33"/>
        <v>1</v>
      </c>
      <c r="K91" s="155">
        <v>7</v>
      </c>
      <c r="L91" s="152"/>
      <c r="M91" s="152"/>
      <c r="N91" s="152"/>
      <c r="O91" s="153"/>
      <c r="P91" s="148">
        <v>0.28125</v>
      </c>
      <c r="Q91" s="149"/>
      <c r="R91" s="154"/>
      <c r="S91" s="149"/>
      <c r="T91" s="150"/>
    </row>
    <row r="92" spans="1:20" ht="15" customHeight="1">
      <c r="A92" s="211">
        <v>6</v>
      </c>
      <c r="B92" s="93" t="s">
        <v>72</v>
      </c>
      <c r="C92" s="66" t="s">
        <v>75</v>
      </c>
      <c r="D92" s="76">
        <v>1999</v>
      </c>
      <c r="E92" s="79">
        <f t="shared" si="34"/>
        <v>15</v>
      </c>
      <c r="F92" s="35" t="s">
        <v>211</v>
      </c>
      <c r="G92" s="273">
        <f t="shared" si="30"/>
        <v>0.28680555555555554</v>
      </c>
      <c r="H92" s="36">
        <f t="shared" si="31"/>
        <v>6</v>
      </c>
      <c r="I92" s="40">
        <f t="shared" si="32"/>
        <v>6</v>
      </c>
      <c r="J92" s="41">
        <f t="shared" si="33"/>
        <v>1</v>
      </c>
      <c r="K92" s="155">
        <v>6</v>
      </c>
      <c r="L92" s="152"/>
      <c r="M92" s="152"/>
      <c r="N92" s="152"/>
      <c r="O92" s="153"/>
      <c r="P92" s="148">
        <v>0.28680555555555554</v>
      </c>
      <c r="Q92" s="149"/>
      <c r="R92" s="53"/>
      <c r="S92" s="149"/>
      <c r="T92" s="150"/>
    </row>
    <row r="93" spans="1:20" ht="15" customHeight="1">
      <c r="A93" s="211">
        <v>7</v>
      </c>
      <c r="B93" s="93" t="s">
        <v>72</v>
      </c>
      <c r="C93" s="66" t="s">
        <v>76</v>
      </c>
      <c r="D93" s="76">
        <v>1999</v>
      </c>
      <c r="E93" s="79">
        <f t="shared" si="34"/>
        <v>15</v>
      </c>
      <c r="F93" s="35" t="s">
        <v>211</v>
      </c>
      <c r="G93" s="273">
        <f t="shared" si="30"/>
        <v>0.2923611111111111</v>
      </c>
      <c r="H93" s="36">
        <f t="shared" si="31"/>
        <v>5</v>
      </c>
      <c r="I93" s="40">
        <f t="shared" si="32"/>
        <v>5</v>
      </c>
      <c r="J93" s="41">
        <f t="shared" si="33"/>
        <v>1</v>
      </c>
      <c r="K93" s="155">
        <v>5</v>
      </c>
      <c r="L93" s="152"/>
      <c r="M93" s="152"/>
      <c r="N93" s="152"/>
      <c r="O93" s="153"/>
      <c r="P93" s="148">
        <v>0.2923611111111111</v>
      </c>
      <c r="Q93" s="149"/>
      <c r="R93" s="154"/>
      <c r="S93" s="149"/>
      <c r="T93" s="150"/>
    </row>
    <row r="94" spans="1:20" ht="15" customHeight="1">
      <c r="A94" s="213">
        <v>7</v>
      </c>
      <c r="B94" s="91"/>
      <c r="C94" s="99"/>
      <c r="D94" s="82"/>
      <c r="E94" s="82"/>
      <c r="F94" s="69"/>
      <c r="G94" s="274"/>
      <c r="H94" s="44"/>
      <c r="I94" s="45"/>
      <c r="J94" s="46"/>
      <c r="K94" s="126">
        <f>COUNTIF(K87:K93,"&gt;0")</f>
        <v>7</v>
      </c>
      <c r="L94" s="127">
        <f>COUNTIF(L87:L93,"&gt;0")</f>
        <v>0</v>
      </c>
      <c r="M94" s="127">
        <f>COUNTIF(M87:M93,"&gt;0")</f>
        <v>0</v>
      </c>
      <c r="N94" s="127">
        <f>COUNTIF(N87:N93,"&gt;0")</f>
        <v>0</v>
      </c>
      <c r="O94" s="128">
        <f>COUNTIF(O87:O93,"&gt;0")</f>
        <v>0</v>
      </c>
      <c r="P94" s="129"/>
      <c r="Q94" s="130"/>
      <c r="R94" s="131"/>
      <c r="S94" s="82"/>
      <c r="T94" s="132"/>
    </row>
    <row r="95" spans="1:20" ht="15" customHeight="1">
      <c r="A95" s="214"/>
      <c r="B95" s="88">
        <v>8</v>
      </c>
      <c r="C95" s="100" t="s">
        <v>77</v>
      </c>
      <c r="D95" s="278" t="s">
        <v>71</v>
      </c>
      <c r="E95" s="279"/>
      <c r="F95" s="70" t="s">
        <v>170</v>
      </c>
      <c r="G95" s="276" t="s">
        <v>78</v>
      </c>
      <c r="H95" s="277"/>
      <c r="I95" s="32" t="s">
        <v>99</v>
      </c>
      <c r="J95" s="33" t="s">
        <v>99</v>
      </c>
      <c r="K95" s="103" t="s">
        <v>99</v>
      </c>
      <c r="L95" s="104" t="s">
        <v>99</v>
      </c>
      <c r="M95" s="104" t="s">
        <v>99</v>
      </c>
      <c r="N95" s="104"/>
      <c r="O95" s="105" t="s">
        <v>99</v>
      </c>
      <c r="P95" s="106" t="s">
        <v>99</v>
      </c>
      <c r="Q95" s="107" t="s">
        <v>99</v>
      </c>
      <c r="R95" s="108" t="s">
        <v>99</v>
      </c>
      <c r="S95" s="81" t="s">
        <v>99</v>
      </c>
      <c r="T95" s="109" t="s">
        <v>99</v>
      </c>
    </row>
    <row r="96" spans="1:20" s="269" customFormat="1" ht="15" customHeight="1">
      <c r="A96" s="260" t="s">
        <v>4</v>
      </c>
      <c r="B96" s="261" t="s">
        <v>5</v>
      </c>
      <c r="C96" s="261" t="s">
        <v>6</v>
      </c>
      <c r="D96" s="259" t="s">
        <v>7</v>
      </c>
      <c r="E96" s="259" t="s">
        <v>169</v>
      </c>
      <c r="F96" s="262" t="s">
        <v>8</v>
      </c>
      <c r="G96" s="255" t="s">
        <v>9</v>
      </c>
      <c r="H96" s="256" t="s">
        <v>156</v>
      </c>
      <c r="I96" s="257" t="s">
        <v>10</v>
      </c>
      <c r="J96" s="263" t="s">
        <v>11</v>
      </c>
      <c r="K96" s="258" t="s">
        <v>12</v>
      </c>
      <c r="L96" s="259" t="s">
        <v>13</v>
      </c>
      <c r="M96" s="259" t="s">
        <v>14</v>
      </c>
      <c r="N96" s="259" t="s">
        <v>15</v>
      </c>
      <c r="O96" s="264" t="s">
        <v>16</v>
      </c>
      <c r="P96" s="265" t="s">
        <v>17</v>
      </c>
      <c r="Q96" s="266" t="s">
        <v>18</v>
      </c>
      <c r="R96" s="267" t="s">
        <v>19</v>
      </c>
      <c r="S96" s="259" t="s">
        <v>20</v>
      </c>
      <c r="T96" s="268" t="s">
        <v>21</v>
      </c>
    </row>
    <row r="97" spans="1:20" ht="15" customHeight="1">
      <c r="A97" s="216">
        <v>1</v>
      </c>
      <c r="B97" s="92" t="s">
        <v>79</v>
      </c>
      <c r="C97" s="67" t="s">
        <v>116</v>
      </c>
      <c r="D97" s="78">
        <v>1999</v>
      </c>
      <c r="E97" s="79">
        <f>SUM(2014-D97)</f>
        <v>15</v>
      </c>
      <c r="F97" s="47" t="s">
        <v>211</v>
      </c>
      <c r="G97" s="272">
        <f aca="true" t="shared" si="35" ref="G97:G103">MIN(P97:T97)</f>
        <v>0.2520833333333333</v>
      </c>
      <c r="H97" s="36">
        <f aca="true" t="shared" si="36" ref="H97:H103">SUM(K97:O97)</f>
        <v>15</v>
      </c>
      <c r="I97" s="37">
        <f aca="true" t="shared" si="37" ref="I97:I103">IF(COUNTIF(K97:O97,"&gt;=0")&lt;4,SUM(K97:O97),SUM(LARGE(K97:O97,1),LARGE(K97:O97,2),LARGE(K97:O97,3),LARGE(K97:O97,4)))</f>
        <v>15</v>
      </c>
      <c r="J97" s="38">
        <f aca="true" t="shared" si="38" ref="J97:J103">COUNTIF(K97:O97,"&gt;0")</f>
        <v>1</v>
      </c>
      <c r="K97" s="190">
        <v>15</v>
      </c>
      <c r="L97" s="156"/>
      <c r="M97" s="156"/>
      <c r="N97" s="156"/>
      <c r="O97" s="153"/>
      <c r="P97" s="142">
        <v>0.2520833333333333</v>
      </c>
      <c r="Q97" s="143"/>
      <c r="R97" s="52"/>
      <c r="S97" s="143"/>
      <c r="T97" s="144"/>
    </row>
    <row r="98" spans="1:20" ht="15" customHeight="1">
      <c r="A98" s="217">
        <v>2</v>
      </c>
      <c r="B98" s="90" t="s">
        <v>79</v>
      </c>
      <c r="C98" s="66" t="s">
        <v>80</v>
      </c>
      <c r="D98" s="76">
        <v>2000</v>
      </c>
      <c r="E98" s="79">
        <f aca="true" t="shared" si="39" ref="E98:E103">SUM(2014-D98)</f>
        <v>14</v>
      </c>
      <c r="F98" s="35" t="s">
        <v>211</v>
      </c>
      <c r="G98" s="273">
        <f t="shared" si="35"/>
        <v>0.2673611111111111</v>
      </c>
      <c r="H98" s="36">
        <f t="shared" si="36"/>
        <v>12</v>
      </c>
      <c r="I98" s="40">
        <f t="shared" si="37"/>
        <v>12</v>
      </c>
      <c r="J98" s="41">
        <f t="shared" si="38"/>
        <v>1</v>
      </c>
      <c r="K98" s="191">
        <v>12</v>
      </c>
      <c r="L98" s="152"/>
      <c r="M98" s="156"/>
      <c r="N98" s="156"/>
      <c r="O98" s="153"/>
      <c r="P98" s="148">
        <v>0.2673611111111111</v>
      </c>
      <c r="Q98" s="149"/>
      <c r="R98" s="53"/>
      <c r="S98" s="149"/>
      <c r="T98" s="150"/>
    </row>
    <row r="99" spans="1:20" ht="15" customHeight="1">
      <c r="A99" s="217">
        <v>3</v>
      </c>
      <c r="B99" s="93" t="s">
        <v>79</v>
      </c>
      <c r="C99" s="66" t="s">
        <v>66</v>
      </c>
      <c r="D99" s="77">
        <v>2001</v>
      </c>
      <c r="E99" s="79">
        <f t="shared" si="39"/>
        <v>13</v>
      </c>
      <c r="F99" s="35" t="s">
        <v>211</v>
      </c>
      <c r="G99" s="273">
        <f t="shared" si="35"/>
        <v>0.2791666666666667</v>
      </c>
      <c r="H99" s="36">
        <f t="shared" si="36"/>
        <v>10</v>
      </c>
      <c r="I99" s="40">
        <f t="shared" si="37"/>
        <v>10</v>
      </c>
      <c r="J99" s="41">
        <f t="shared" si="38"/>
        <v>1</v>
      </c>
      <c r="K99" s="191">
        <v>10</v>
      </c>
      <c r="L99" s="152"/>
      <c r="M99" s="156"/>
      <c r="N99" s="156"/>
      <c r="O99" s="153"/>
      <c r="P99" s="148">
        <v>0.2791666666666667</v>
      </c>
      <c r="Q99" s="149"/>
      <c r="R99" s="53"/>
      <c r="S99" s="149"/>
      <c r="T99" s="150"/>
    </row>
    <row r="100" spans="1:20" ht="15" customHeight="1">
      <c r="A100" s="219">
        <v>4</v>
      </c>
      <c r="B100" s="93" t="s">
        <v>79</v>
      </c>
      <c r="C100" s="66" t="s">
        <v>67</v>
      </c>
      <c r="D100" s="76">
        <v>2001</v>
      </c>
      <c r="E100" s="79">
        <f t="shared" si="39"/>
        <v>13</v>
      </c>
      <c r="F100" s="35" t="s">
        <v>211</v>
      </c>
      <c r="G100" s="273">
        <f t="shared" si="35"/>
        <v>0.29444444444444445</v>
      </c>
      <c r="H100" s="36">
        <f t="shared" si="36"/>
        <v>8</v>
      </c>
      <c r="I100" s="40">
        <f t="shared" si="37"/>
        <v>8</v>
      </c>
      <c r="J100" s="41">
        <f t="shared" si="38"/>
        <v>1</v>
      </c>
      <c r="K100" s="191">
        <v>8</v>
      </c>
      <c r="L100" s="152"/>
      <c r="M100" s="156"/>
      <c r="N100" s="156"/>
      <c r="O100" s="153"/>
      <c r="P100" s="148">
        <v>0.29444444444444445</v>
      </c>
      <c r="Q100" s="149"/>
      <c r="R100" s="53"/>
      <c r="S100" s="149"/>
      <c r="T100" s="150"/>
    </row>
    <row r="101" spans="1:20" ht="15" customHeight="1">
      <c r="A101" s="219">
        <v>5</v>
      </c>
      <c r="B101" s="90" t="s">
        <v>79</v>
      </c>
      <c r="C101" s="67" t="s">
        <v>125</v>
      </c>
      <c r="D101" s="78">
        <v>2001</v>
      </c>
      <c r="E101" s="79">
        <f t="shared" si="39"/>
        <v>13</v>
      </c>
      <c r="F101" s="47" t="s">
        <v>211</v>
      </c>
      <c r="G101" s="273">
        <f t="shared" si="35"/>
        <v>0.31180555555555556</v>
      </c>
      <c r="H101" s="36">
        <f t="shared" si="36"/>
        <v>7</v>
      </c>
      <c r="I101" s="40">
        <f t="shared" si="37"/>
        <v>7</v>
      </c>
      <c r="J101" s="41">
        <f t="shared" si="38"/>
        <v>1</v>
      </c>
      <c r="K101" s="155">
        <v>7</v>
      </c>
      <c r="L101" s="152"/>
      <c r="M101" s="152"/>
      <c r="N101" s="152"/>
      <c r="O101" s="153"/>
      <c r="P101" s="148">
        <v>0.31180555555555556</v>
      </c>
      <c r="Q101" s="149"/>
      <c r="R101" s="53"/>
      <c r="S101" s="149"/>
      <c r="T101" s="150"/>
    </row>
    <row r="102" spans="1:20" ht="15" customHeight="1">
      <c r="A102" s="219">
        <v>6</v>
      </c>
      <c r="B102" s="90" t="s">
        <v>79</v>
      </c>
      <c r="C102" s="66" t="s">
        <v>68</v>
      </c>
      <c r="D102" s="76">
        <v>2001</v>
      </c>
      <c r="E102" s="79">
        <f t="shared" si="39"/>
        <v>13</v>
      </c>
      <c r="F102" s="35" t="s">
        <v>26</v>
      </c>
      <c r="G102" s="273">
        <f t="shared" si="35"/>
        <v>0.3138888888888889</v>
      </c>
      <c r="H102" s="36">
        <f t="shared" si="36"/>
        <v>6</v>
      </c>
      <c r="I102" s="40">
        <f t="shared" si="37"/>
        <v>6</v>
      </c>
      <c r="J102" s="41">
        <f t="shared" si="38"/>
        <v>1</v>
      </c>
      <c r="K102" s="155">
        <v>6</v>
      </c>
      <c r="L102" s="152"/>
      <c r="M102" s="152"/>
      <c r="N102" s="152"/>
      <c r="O102" s="153"/>
      <c r="P102" s="148">
        <v>0.3138888888888889</v>
      </c>
      <c r="Q102" s="149"/>
      <c r="R102" s="154"/>
      <c r="S102" s="149"/>
      <c r="T102" s="150"/>
    </row>
    <row r="103" spans="1:20" ht="15" customHeight="1">
      <c r="A103" s="219">
        <v>7</v>
      </c>
      <c r="B103" s="93" t="s">
        <v>79</v>
      </c>
      <c r="C103" s="66" t="s">
        <v>126</v>
      </c>
      <c r="D103" s="76">
        <v>2000</v>
      </c>
      <c r="E103" s="79">
        <f t="shared" si="39"/>
        <v>14</v>
      </c>
      <c r="F103" s="35" t="s">
        <v>211</v>
      </c>
      <c r="G103" s="273">
        <f t="shared" si="35"/>
        <v>0.3534722222222222</v>
      </c>
      <c r="H103" s="36">
        <f t="shared" si="36"/>
        <v>5</v>
      </c>
      <c r="I103" s="40">
        <f t="shared" si="37"/>
        <v>5</v>
      </c>
      <c r="J103" s="41">
        <f t="shared" si="38"/>
        <v>1</v>
      </c>
      <c r="K103" s="155">
        <v>5</v>
      </c>
      <c r="L103" s="152"/>
      <c r="M103" s="152"/>
      <c r="N103" s="152"/>
      <c r="O103" s="153"/>
      <c r="P103" s="148">
        <v>0.3534722222222222</v>
      </c>
      <c r="Q103" s="149"/>
      <c r="R103" s="53"/>
      <c r="S103" s="149"/>
      <c r="T103" s="150"/>
    </row>
    <row r="104" spans="1:20" ht="15" customHeight="1">
      <c r="A104" s="220">
        <v>7</v>
      </c>
      <c r="B104" s="95"/>
      <c r="C104" s="102"/>
      <c r="D104" s="84"/>
      <c r="E104" s="84"/>
      <c r="F104" s="73"/>
      <c r="G104" s="274"/>
      <c r="H104" s="44"/>
      <c r="I104" s="48"/>
      <c r="J104" s="54"/>
      <c r="K104" s="133">
        <f>COUNTIF(K97:K103,"&gt;0")</f>
        <v>7</v>
      </c>
      <c r="L104" s="134">
        <f>COUNTIF(L97:L103,"&gt;0")</f>
        <v>0</v>
      </c>
      <c r="M104" s="134">
        <f>COUNTIF(M97:M103,"&gt;0")</f>
        <v>0</v>
      </c>
      <c r="N104" s="134">
        <f>COUNTIF(N97:N103,"&gt;0")</f>
        <v>0</v>
      </c>
      <c r="O104" s="135">
        <f>COUNTIF(O97:O103,"&gt;0")</f>
        <v>0</v>
      </c>
      <c r="P104" s="136"/>
      <c r="Q104" s="137"/>
      <c r="R104" s="138"/>
      <c r="S104" s="80"/>
      <c r="T104" s="139"/>
    </row>
    <row r="105" spans="1:20" ht="15" customHeight="1">
      <c r="A105" s="62"/>
      <c r="B105" s="96"/>
      <c r="C105" s="56"/>
      <c r="D105" s="85"/>
      <c r="E105" s="85"/>
      <c r="F105" s="56"/>
      <c r="G105" s="62"/>
      <c r="H105" s="57"/>
      <c r="I105" s="55"/>
      <c r="J105" s="56"/>
      <c r="K105" s="166"/>
      <c r="L105" s="166"/>
      <c r="M105" s="166"/>
      <c r="N105" s="166"/>
      <c r="O105" s="167"/>
      <c r="P105" s="167"/>
      <c r="Q105" s="168"/>
      <c r="R105" s="169"/>
      <c r="S105" s="167"/>
      <c r="T105" s="170"/>
    </row>
    <row r="106" spans="1:20" ht="15" customHeight="1">
      <c r="A106" s="62"/>
      <c r="B106" s="96"/>
      <c r="C106" s="56"/>
      <c r="D106" s="85"/>
      <c r="E106" s="85"/>
      <c r="F106" s="56"/>
      <c r="G106" s="62"/>
      <c r="H106" s="57"/>
      <c r="I106" s="291"/>
      <c r="J106" s="291"/>
      <c r="K106" s="171" t="s">
        <v>12</v>
      </c>
      <c r="L106" s="171" t="s">
        <v>13</v>
      </c>
      <c r="M106" s="171" t="s">
        <v>14</v>
      </c>
      <c r="N106" s="171" t="s">
        <v>15</v>
      </c>
      <c r="O106" s="172" t="s">
        <v>16</v>
      </c>
      <c r="P106" s="173" t="s">
        <v>22</v>
      </c>
      <c r="Q106" s="174" t="s">
        <v>46</v>
      </c>
      <c r="R106" s="175" t="s">
        <v>61</v>
      </c>
      <c r="S106" s="176" t="s">
        <v>72</v>
      </c>
      <c r="T106" s="292">
        <f>SUM(P107:S107)</f>
        <v>38</v>
      </c>
    </row>
    <row r="107" spans="1:20" ht="15" customHeight="1">
      <c r="A107" s="294" t="s">
        <v>167</v>
      </c>
      <c r="B107" s="295"/>
      <c r="C107" s="295"/>
      <c r="D107" s="295"/>
      <c r="E107" s="295"/>
      <c r="F107" s="295"/>
      <c r="G107" s="58"/>
      <c r="H107" s="58"/>
      <c r="I107" s="296" t="s">
        <v>81</v>
      </c>
      <c r="J107" s="296"/>
      <c r="K107" s="171">
        <f>SUM(K16+K43+K75+K94)</f>
        <v>38</v>
      </c>
      <c r="L107" s="171">
        <f>SUM(L16+L43+L75+L94)</f>
        <v>0</v>
      </c>
      <c r="M107" s="171">
        <f>SUM(M16+M43+M75+M94)</f>
        <v>0</v>
      </c>
      <c r="N107" s="171">
        <f>SUM(N16+N43+N75+N94)</f>
        <v>0</v>
      </c>
      <c r="O107" s="172">
        <f>SUM(O16+O43+O75+O94)</f>
        <v>0</v>
      </c>
      <c r="P107" s="177">
        <f>SUM(K16)</f>
        <v>13</v>
      </c>
      <c r="Q107" s="177">
        <f>SUM(K43)</f>
        <v>11</v>
      </c>
      <c r="R107" s="177">
        <f>SUM(K75)</f>
        <v>7</v>
      </c>
      <c r="S107" s="177">
        <f>SUM(K94)</f>
        <v>7</v>
      </c>
      <c r="T107" s="293"/>
    </row>
    <row r="108" spans="1:20" ht="15" customHeight="1">
      <c r="A108" s="294"/>
      <c r="B108" s="295"/>
      <c r="C108" s="295"/>
      <c r="D108" s="295"/>
      <c r="E108" s="295"/>
      <c r="F108" s="295"/>
      <c r="G108" s="58"/>
      <c r="H108" s="58"/>
      <c r="I108" s="296" t="s">
        <v>82</v>
      </c>
      <c r="J108" s="296"/>
      <c r="K108" s="171">
        <f>SUM(K29+K65+K84+K104)</f>
        <v>42</v>
      </c>
      <c r="L108" s="171">
        <f>SUM(L29+L65+L84+L104)</f>
        <v>0</v>
      </c>
      <c r="M108" s="171">
        <f>SUM(M29+M65+M84+M104)</f>
        <v>0</v>
      </c>
      <c r="N108" s="171">
        <f>SUM(N29+N65+N84+N104)</f>
        <v>0</v>
      </c>
      <c r="O108" s="172">
        <f>SUM(O29+O65+O84+O104)</f>
        <v>0</v>
      </c>
      <c r="P108" s="178" t="s">
        <v>28</v>
      </c>
      <c r="Q108" s="179" t="s">
        <v>53</v>
      </c>
      <c r="R108" s="180" t="s">
        <v>65</v>
      </c>
      <c r="S108" s="181" t="s">
        <v>79</v>
      </c>
      <c r="T108" s="292">
        <f>SUM(P109:S109)</f>
        <v>42</v>
      </c>
    </row>
    <row r="109" spans="1:20" ht="15" customHeight="1">
      <c r="A109" s="62"/>
      <c r="B109" s="96"/>
      <c r="C109" s="56"/>
      <c r="D109" s="85"/>
      <c r="E109" s="85"/>
      <c r="F109" s="56"/>
      <c r="G109" s="62"/>
      <c r="H109" s="57"/>
      <c r="I109" s="282" t="s">
        <v>83</v>
      </c>
      <c r="J109" s="282"/>
      <c r="K109" s="182">
        <f>SUBTOTAL(9,K107:K108)</f>
        <v>80</v>
      </c>
      <c r="L109" s="182">
        <f>SUBTOTAL(9,L107:L108)</f>
        <v>0</v>
      </c>
      <c r="M109" s="182">
        <f>SUBTOTAL(9,M107:M108)</f>
        <v>0</v>
      </c>
      <c r="N109" s="182">
        <f>SUBTOTAL(9,N107:N108)</f>
        <v>0</v>
      </c>
      <c r="O109" s="182">
        <f>SUBTOTAL(9,O107:O108)</f>
        <v>0</v>
      </c>
      <c r="P109" s="183">
        <f>SUM(K29)</f>
        <v>10</v>
      </c>
      <c r="Q109" s="183">
        <f>SUM(K65)</f>
        <v>19</v>
      </c>
      <c r="R109" s="183">
        <f>SUM(K84)</f>
        <v>6</v>
      </c>
      <c r="S109" s="183">
        <f>SUM(K104)</f>
        <v>7</v>
      </c>
      <c r="T109" s="293"/>
    </row>
    <row r="110" spans="2:20" ht="15" customHeight="1">
      <c r="B110" s="97"/>
      <c r="C110" s="56"/>
      <c r="D110" s="86"/>
      <c r="E110" s="86"/>
      <c r="F110" s="56"/>
      <c r="G110" s="58"/>
      <c r="H110" s="58"/>
      <c r="I110" s="289" t="s">
        <v>84</v>
      </c>
      <c r="J110" s="289"/>
      <c r="K110" s="172">
        <v>31</v>
      </c>
      <c r="L110" s="172"/>
      <c r="M110" s="172"/>
      <c r="N110" s="172"/>
      <c r="O110" s="172"/>
      <c r="P110" s="167"/>
      <c r="Q110" s="168"/>
      <c r="R110" s="169"/>
      <c r="S110" s="167"/>
      <c r="T110" s="170"/>
    </row>
    <row r="111" spans="1:20" s="98" customFormat="1" ht="15" customHeight="1">
      <c r="A111" s="221"/>
      <c r="B111" s="97"/>
      <c r="C111" s="96"/>
      <c r="D111" s="97"/>
      <c r="E111" s="97"/>
      <c r="F111" s="96"/>
      <c r="G111" s="58"/>
      <c r="H111" s="58"/>
      <c r="I111" s="290" t="s">
        <v>85</v>
      </c>
      <c r="J111" s="290"/>
      <c r="K111" s="222">
        <f>SUM(K109:K110)</f>
        <v>111</v>
      </c>
      <c r="L111" s="222">
        <f>SUM(L109:L110)</f>
        <v>0</v>
      </c>
      <c r="M111" s="222">
        <f>SUM(M109:M110)</f>
        <v>0</v>
      </c>
      <c r="N111" s="222">
        <f>SUM(N109:N110)</f>
        <v>0</v>
      </c>
      <c r="O111" s="222">
        <f>SUM(O109:O110)</f>
        <v>0</v>
      </c>
      <c r="P111" s="167"/>
      <c r="Q111" s="60"/>
      <c r="R111" s="61"/>
      <c r="S111" s="62"/>
      <c r="T111" s="63"/>
    </row>
    <row r="113" ht="6.75" customHeight="1"/>
    <row r="114" spans="1:20" ht="22.5" customHeight="1">
      <c r="A114" s="283" t="s">
        <v>128</v>
      </c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5"/>
    </row>
    <row r="116" spans="1:20" ht="15" customHeight="1">
      <c r="A116" s="286" t="s">
        <v>127</v>
      </c>
      <c r="B116" s="287"/>
      <c r="C116" s="287"/>
      <c r="D116" s="287"/>
      <c r="E116" s="287"/>
      <c r="F116" s="287"/>
      <c r="G116" s="287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8"/>
    </row>
  </sheetData>
  <sheetProtection/>
  <autoFilter ref="A2:T104"/>
  <mergeCells count="26">
    <mergeCell ref="A114:T114"/>
    <mergeCell ref="A116:T116"/>
    <mergeCell ref="I110:J110"/>
    <mergeCell ref="I111:J111"/>
    <mergeCell ref="I106:J106"/>
    <mergeCell ref="T106:T107"/>
    <mergeCell ref="A107:F108"/>
    <mergeCell ref="I107:J107"/>
    <mergeCell ref="I108:J108"/>
    <mergeCell ref="T108:T109"/>
    <mergeCell ref="I109:J109"/>
    <mergeCell ref="D95:E95"/>
    <mergeCell ref="D85:E85"/>
    <mergeCell ref="G95:H95"/>
    <mergeCell ref="G85:H85"/>
    <mergeCell ref="G76:H76"/>
    <mergeCell ref="G66:H66"/>
    <mergeCell ref="G44:H44"/>
    <mergeCell ref="G30:H30"/>
    <mergeCell ref="G17:H17"/>
    <mergeCell ref="G1:H1"/>
    <mergeCell ref="D76:E76"/>
    <mergeCell ref="D66:E66"/>
    <mergeCell ref="D44:E44"/>
    <mergeCell ref="D30:E30"/>
    <mergeCell ref="D17:E17"/>
  </mergeCells>
  <printOptions/>
  <pageMargins left="0.3937007874015748" right="0.3937007874015748" top="0.5905511811023623" bottom="0.7874015748031497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.00390625" style="2" customWidth="1"/>
    <col min="2" max="2" width="23.7109375" style="2" customWidth="1"/>
    <col min="3" max="8" width="5.57421875" style="1" customWidth="1"/>
    <col min="9" max="9" width="4.57421875" style="1" customWidth="1"/>
    <col min="10" max="13" width="3.7109375" style="1" customWidth="1"/>
    <col min="14" max="37" width="3.7109375" style="2" customWidth="1"/>
    <col min="38" max="16384" width="9.140625" style="2" customWidth="1"/>
  </cols>
  <sheetData>
    <row r="2" spans="8:37" ht="14.25">
      <c r="H2" s="298" t="s">
        <v>161</v>
      </c>
      <c r="I2" s="298"/>
      <c r="J2" s="298"/>
      <c r="K2" s="298"/>
      <c r="L2" s="298"/>
      <c r="M2" s="298"/>
      <c r="N2" s="298" t="s">
        <v>135</v>
      </c>
      <c r="O2" s="298"/>
      <c r="P2" s="298"/>
      <c r="Q2" s="298"/>
      <c r="R2" s="298"/>
      <c r="S2" s="298"/>
      <c r="T2" s="298" t="s">
        <v>129</v>
      </c>
      <c r="U2" s="298"/>
      <c r="V2" s="298"/>
      <c r="W2" s="298"/>
      <c r="X2" s="298"/>
      <c r="Y2" s="298"/>
      <c r="Z2" s="298" t="s">
        <v>118</v>
      </c>
      <c r="AA2" s="298"/>
      <c r="AB2" s="298"/>
      <c r="AC2" s="298"/>
      <c r="AD2" s="298"/>
      <c r="AE2" s="298"/>
      <c r="AF2" s="297" t="s">
        <v>117</v>
      </c>
      <c r="AG2" s="297"/>
      <c r="AH2" s="297"/>
      <c r="AI2" s="297"/>
      <c r="AJ2" s="297"/>
      <c r="AK2" s="297"/>
    </row>
    <row r="3" spans="1:37" ht="38.25">
      <c r="A3" s="3" t="s">
        <v>87</v>
      </c>
      <c r="B3" s="4" t="s">
        <v>8</v>
      </c>
      <c r="C3" s="29" t="s">
        <v>121</v>
      </c>
      <c r="D3" s="7" t="s">
        <v>89</v>
      </c>
      <c r="E3" s="8" t="s">
        <v>90</v>
      </c>
      <c r="F3" s="8" t="s">
        <v>91</v>
      </c>
      <c r="G3" s="9" t="s">
        <v>92</v>
      </c>
      <c r="H3" s="31" t="s">
        <v>160</v>
      </c>
      <c r="I3" s="6" t="s">
        <v>88</v>
      </c>
      <c r="J3" s="7" t="s">
        <v>89</v>
      </c>
      <c r="K3" s="8" t="s">
        <v>90</v>
      </c>
      <c r="L3" s="8" t="s">
        <v>91</v>
      </c>
      <c r="M3" s="9" t="s">
        <v>92</v>
      </c>
      <c r="N3" s="5" t="s">
        <v>131</v>
      </c>
      <c r="O3" s="6" t="s">
        <v>88</v>
      </c>
      <c r="P3" s="7" t="s">
        <v>89</v>
      </c>
      <c r="Q3" s="8" t="s">
        <v>90</v>
      </c>
      <c r="R3" s="8" t="s">
        <v>91</v>
      </c>
      <c r="S3" s="9" t="s">
        <v>92</v>
      </c>
      <c r="T3" s="5" t="s">
        <v>130</v>
      </c>
      <c r="U3" s="6" t="s">
        <v>88</v>
      </c>
      <c r="V3" s="7" t="s">
        <v>89</v>
      </c>
      <c r="W3" s="8" t="s">
        <v>90</v>
      </c>
      <c r="X3" s="8" t="s">
        <v>91</v>
      </c>
      <c r="Y3" s="9" t="s">
        <v>92</v>
      </c>
      <c r="Z3" s="5" t="s">
        <v>120</v>
      </c>
      <c r="AA3" s="10" t="s">
        <v>88</v>
      </c>
      <c r="AB3" s="8" t="s">
        <v>89</v>
      </c>
      <c r="AC3" s="8" t="s">
        <v>90</v>
      </c>
      <c r="AD3" s="8" t="s">
        <v>91</v>
      </c>
      <c r="AE3" s="9" t="s">
        <v>92</v>
      </c>
      <c r="AF3" s="5" t="s">
        <v>119</v>
      </c>
      <c r="AG3" s="10" t="s">
        <v>88</v>
      </c>
      <c r="AH3" s="11" t="s">
        <v>89</v>
      </c>
      <c r="AI3" s="11" t="s">
        <v>90</v>
      </c>
      <c r="AJ3" s="11" t="s">
        <v>91</v>
      </c>
      <c r="AK3" s="12" t="s">
        <v>92</v>
      </c>
    </row>
    <row r="4" spans="1:37" ht="14.25">
      <c r="A4" s="13">
        <v>1</v>
      </c>
      <c r="B4" s="270" t="s">
        <v>211</v>
      </c>
      <c r="C4" s="30">
        <f aca="true" t="shared" si="0" ref="C4:C16">SUM(AF4+Z4+T4+N4)</f>
        <v>42</v>
      </c>
      <c r="D4" s="16">
        <f aca="true" t="shared" si="1" ref="D4:D15">SUM(J4+P4+V4+AB4+AH4)</f>
        <v>2</v>
      </c>
      <c r="E4" s="17">
        <f aca="true" t="shared" si="2" ref="E4:E15">SUM(K4+Q4+W4+AC4+AI4)</f>
        <v>5</v>
      </c>
      <c r="F4" s="17">
        <f aca="true" t="shared" si="3" ref="F4:F15">SUM(L4+R4+X4+AD4+AJ4)</f>
        <v>6</v>
      </c>
      <c r="G4" s="18">
        <f aca="true" t="shared" si="4" ref="G4:G15">SUM(M4+S4+Y4+AE4+AK4)</f>
        <v>5</v>
      </c>
      <c r="H4" s="15">
        <f aca="true" t="shared" si="5" ref="H4:H15">SUM(M4*1+L4*2+K4*3+J4*5)</f>
        <v>0</v>
      </c>
      <c r="I4" s="26"/>
      <c r="J4" s="192"/>
      <c r="K4" s="193"/>
      <c r="L4" s="193"/>
      <c r="M4" s="194"/>
      <c r="N4" s="15">
        <f aca="true" t="shared" si="6" ref="N4:N15">SUM(S4*1+R4*2+Q4*3+P4*5)</f>
        <v>0</v>
      </c>
      <c r="O4" s="26"/>
      <c r="P4" s="192"/>
      <c r="Q4" s="193"/>
      <c r="R4" s="193"/>
      <c r="S4" s="194"/>
      <c r="T4" s="15">
        <f aca="true" t="shared" si="7" ref="T4:T14">SUM(Y4*1+X4*2+W4*3+V4*5)</f>
        <v>0</v>
      </c>
      <c r="U4" s="26"/>
      <c r="V4" s="192"/>
      <c r="W4" s="193"/>
      <c r="X4" s="193"/>
      <c r="Y4" s="194"/>
      <c r="Z4" s="15">
        <f aca="true" t="shared" si="8" ref="Z4:Z14">SUM(AE4*1+AD4*2+AC4*3+AB4*5)</f>
        <v>0</v>
      </c>
      <c r="AA4" s="28"/>
      <c r="AB4" s="193"/>
      <c r="AC4" s="193"/>
      <c r="AD4" s="193"/>
      <c r="AE4" s="194"/>
      <c r="AF4" s="15">
        <f aca="true" t="shared" si="9" ref="AF4:AF15">SUM(AK4*1+AJ4*2+AI4*3+AH4*5)</f>
        <v>42</v>
      </c>
      <c r="AG4" s="28">
        <v>33</v>
      </c>
      <c r="AH4" s="193">
        <v>2</v>
      </c>
      <c r="AI4" s="193">
        <v>5</v>
      </c>
      <c r="AJ4" s="193">
        <v>6</v>
      </c>
      <c r="AK4" s="194">
        <v>5</v>
      </c>
    </row>
    <row r="5" spans="1:37" ht="14.25">
      <c r="A5" s="13">
        <v>2</v>
      </c>
      <c r="B5" s="270" t="s">
        <v>25</v>
      </c>
      <c r="C5" s="30">
        <f t="shared" si="0"/>
        <v>30</v>
      </c>
      <c r="D5" s="16">
        <f t="shared" si="1"/>
        <v>4</v>
      </c>
      <c r="E5" s="17">
        <f t="shared" si="2"/>
        <v>3</v>
      </c>
      <c r="F5" s="17">
        <f t="shared" si="3"/>
        <v>0</v>
      </c>
      <c r="G5" s="18">
        <f t="shared" si="4"/>
        <v>1</v>
      </c>
      <c r="H5" s="15">
        <f t="shared" si="5"/>
        <v>0</v>
      </c>
      <c r="I5" s="27"/>
      <c r="J5" s="192"/>
      <c r="K5" s="193"/>
      <c r="L5" s="193"/>
      <c r="M5" s="194"/>
      <c r="N5" s="15">
        <f t="shared" si="6"/>
        <v>0</v>
      </c>
      <c r="O5" s="27"/>
      <c r="P5" s="192"/>
      <c r="Q5" s="193"/>
      <c r="R5" s="193"/>
      <c r="S5" s="194"/>
      <c r="T5" s="15">
        <f t="shared" si="7"/>
        <v>0</v>
      </c>
      <c r="U5" s="27"/>
      <c r="V5" s="192"/>
      <c r="W5" s="193"/>
      <c r="X5" s="193"/>
      <c r="Y5" s="194"/>
      <c r="Z5" s="15">
        <f t="shared" si="8"/>
        <v>0</v>
      </c>
      <c r="AA5" s="28"/>
      <c r="AB5" s="193"/>
      <c r="AC5" s="193"/>
      <c r="AD5" s="193"/>
      <c r="AE5" s="194"/>
      <c r="AF5" s="15">
        <f t="shared" si="9"/>
        <v>30</v>
      </c>
      <c r="AG5" s="28">
        <v>15</v>
      </c>
      <c r="AH5" s="193">
        <v>4</v>
      </c>
      <c r="AI5" s="193">
        <v>3</v>
      </c>
      <c r="AJ5" s="193">
        <v>0</v>
      </c>
      <c r="AK5" s="194">
        <v>1</v>
      </c>
    </row>
    <row r="6" spans="1:37" ht="14.25">
      <c r="A6" s="13">
        <v>3</v>
      </c>
      <c r="B6" s="270" t="s">
        <v>26</v>
      </c>
      <c r="C6" s="30">
        <f t="shared" si="0"/>
        <v>6</v>
      </c>
      <c r="D6" s="16">
        <f t="shared" si="1"/>
        <v>1</v>
      </c>
      <c r="E6" s="17">
        <f t="shared" si="2"/>
        <v>0</v>
      </c>
      <c r="F6" s="17">
        <f t="shared" si="3"/>
        <v>0</v>
      </c>
      <c r="G6" s="18">
        <f t="shared" si="4"/>
        <v>1</v>
      </c>
      <c r="H6" s="15">
        <f t="shared" si="5"/>
        <v>0</v>
      </c>
      <c r="I6" s="27"/>
      <c r="J6" s="192"/>
      <c r="K6" s="193"/>
      <c r="L6" s="193"/>
      <c r="M6" s="194"/>
      <c r="N6" s="15">
        <f t="shared" si="6"/>
        <v>0</v>
      </c>
      <c r="O6" s="27"/>
      <c r="P6" s="192"/>
      <c r="Q6" s="193"/>
      <c r="R6" s="193"/>
      <c r="S6" s="194"/>
      <c r="T6" s="15">
        <f t="shared" si="7"/>
        <v>0</v>
      </c>
      <c r="U6" s="27"/>
      <c r="V6" s="192"/>
      <c r="W6" s="193"/>
      <c r="X6" s="193"/>
      <c r="Y6" s="194"/>
      <c r="Z6" s="15">
        <f t="shared" si="8"/>
        <v>0</v>
      </c>
      <c r="AA6" s="28"/>
      <c r="AB6" s="193"/>
      <c r="AC6" s="193"/>
      <c r="AD6" s="193"/>
      <c r="AE6" s="194"/>
      <c r="AF6" s="15">
        <f t="shared" si="9"/>
        <v>6</v>
      </c>
      <c r="AG6" s="28">
        <v>8</v>
      </c>
      <c r="AH6" s="193">
        <v>1</v>
      </c>
      <c r="AI6" s="193">
        <v>0</v>
      </c>
      <c r="AJ6" s="193">
        <v>0</v>
      </c>
      <c r="AK6" s="194">
        <v>1</v>
      </c>
    </row>
    <row r="7" spans="1:37" ht="14.25">
      <c r="A7" s="13">
        <v>4</v>
      </c>
      <c r="B7" s="270" t="s">
        <v>35</v>
      </c>
      <c r="C7" s="30">
        <f t="shared" si="0"/>
        <v>5</v>
      </c>
      <c r="D7" s="16">
        <f t="shared" si="1"/>
        <v>1</v>
      </c>
      <c r="E7" s="17">
        <f t="shared" si="2"/>
        <v>0</v>
      </c>
      <c r="F7" s="17">
        <f t="shared" si="3"/>
        <v>0</v>
      </c>
      <c r="G7" s="18">
        <f t="shared" si="4"/>
        <v>0</v>
      </c>
      <c r="H7" s="15">
        <f t="shared" si="5"/>
        <v>0</v>
      </c>
      <c r="I7" s="27"/>
      <c r="J7" s="192"/>
      <c r="K7" s="193"/>
      <c r="L7" s="193"/>
      <c r="M7" s="194"/>
      <c r="N7" s="15">
        <f t="shared" si="6"/>
        <v>0</v>
      </c>
      <c r="O7" s="27"/>
      <c r="P7" s="192"/>
      <c r="Q7" s="193"/>
      <c r="R7" s="193"/>
      <c r="S7" s="194"/>
      <c r="T7" s="15">
        <f t="shared" si="7"/>
        <v>0</v>
      </c>
      <c r="U7" s="27"/>
      <c r="V7" s="192"/>
      <c r="W7" s="193"/>
      <c r="X7" s="193"/>
      <c r="Y7" s="194"/>
      <c r="Z7" s="15">
        <f t="shared" si="8"/>
        <v>0</v>
      </c>
      <c r="AA7" s="28"/>
      <c r="AB7" s="193"/>
      <c r="AC7" s="193"/>
      <c r="AD7" s="193"/>
      <c r="AE7" s="194"/>
      <c r="AF7" s="15">
        <f t="shared" si="9"/>
        <v>5</v>
      </c>
      <c r="AG7" s="28">
        <v>1</v>
      </c>
      <c r="AH7" s="193">
        <v>1</v>
      </c>
      <c r="AI7" s="193">
        <v>0</v>
      </c>
      <c r="AJ7" s="193">
        <v>0</v>
      </c>
      <c r="AK7" s="194">
        <v>0</v>
      </c>
    </row>
    <row r="8" spans="1:37" ht="14.25">
      <c r="A8" s="13">
        <v>5</v>
      </c>
      <c r="B8" s="270" t="s">
        <v>105</v>
      </c>
      <c r="C8" s="30">
        <f t="shared" si="0"/>
        <v>3</v>
      </c>
      <c r="D8" s="16">
        <f t="shared" si="1"/>
        <v>0</v>
      </c>
      <c r="E8" s="17">
        <f t="shared" si="2"/>
        <v>0</v>
      </c>
      <c r="F8" s="17">
        <f t="shared" si="3"/>
        <v>1</v>
      </c>
      <c r="G8" s="18">
        <f t="shared" si="4"/>
        <v>1</v>
      </c>
      <c r="H8" s="15">
        <f t="shared" si="5"/>
        <v>0</v>
      </c>
      <c r="I8" s="27"/>
      <c r="J8" s="192"/>
      <c r="K8" s="193"/>
      <c r="L8" s="193"/>
      <c r="M8" s="194"/>
      <c r="N8" s="15">
        <f t="shared" si="6"/>
        <v>0</v>
      </c>
      <c r="O8" s="27"/>
      <c r="P8" s="192"/>
      <c r="Q8" s="193"/>
      <c r="R8" s="193"/>
      <c r="S8" s="194"/>
      <c r="T8" s="15">
        <f t="shared" si="7"/>
        <v>0</v>
      </c>
      <c r="U8" s="27"/>
      <c r="V8" s="192"/>
      <c r="W8" s="193"/>
      <c r="X8" s="193"/>
      <c r="Y8" s="194"/>
      <c r="Z8" s="15">
        <f t="shared" si="8"/>
        <v>0</v>
      </c>
      <c r="AA8" s="28"/>
      <c r="AB8" s="193"/>
      <c r="AC8" s="193"/>
      <c r="AD8" s="193"/>
      <c r="AE8" s="194"/>
      <c r="AF8" s="15">
        <f t="shared" si="9"/>
        <v>3</v>
      </c>
      <c r="AG8" s="28">
        <v>12</v>
      </c>
      <c r="AH8" s="193">
        <v>0</v>
      </c>
      <c r="AI8" s="193">
        <v>0</v>
      </c>
      <c r="AJ8" s="193">
        <v>1</v>
      </c>
      <c r="AK8" s="194">
        <v>1</v>
      </c>
    </row>
    <row r="9" spans="1:37" ht="14.25">
      <c r="A9" s="13">
        <v>6</v>
      </c>
      <c r="B9" s="271" t="s">
        <v>182</v>
      </c>
      <c r="C9" s="30">
        <f t="shared" si="0"/>
        <v>2</v>
      </c>
      <c r="D9" s="16">
        <f t="shared" si="1"/>
        <v>0</v>
      </c>
      <c r="E9" s="17">
        <f t="shared" si="2"/>
        <v>0</v>
      </c>
      <c r="F9" s="17">
        <f t="shared" si="3"/>
        <v>1</v>
      </c>
      <c r="G9" s="18">
        <f t="shared" si="4"/>
        <v>0</v>
      </c>
      <c r="H9" s="15">
        <f t="shared" si="5"/>
        <v>0</v>
      </c>
      <c r="I9" s="27"/>
      <c r="J9" s="192"/>
      <c r="K9" s="193"/>
      <c r="L9" s="193"/>
      <c r="M9" s="194"/>
      <c r="N9" s="15">
        <f t="shared" si="6"/>
        <v>0</v>
      </c>
      <c r="O9" s="27"/>
      <c r="P9" s="192"/>
      <c r="Q9" s="193"/>
      <c r="R9" s="193"/>
      <c r="S9" s="194"/>
      <c r="T9" s="15">
        <f t="shared" si="7"/>
        <v>0</v>
      </c>
      <c r="U9" s="27"/>
      <c r="V9" s="192"/>
      <c r="W9" s="193"/>
      <c r="X9" s="193"/>
      <c r="Y9" s="194"/>
      <c r="Z9" s="15">
        <f t="shared" si="8"/>
        <v>0</v>
      </c>
      <c r="AA9" s="28"/>
      <c r="AB9" s="193"/>
      <c r="AC9" s="193"/>
      <c r="AD9" s="193"/>
      <c r="AE9" s="194"/>
      <c r="AF9" s="15">
        <f t="shared" si="9"/>
        <v>2</v>
      </c>
      <c r="AG9" s="28">
        <v>1</v>
      </c>
      <c r="AH9" s="193">
        <v>0</v>
      </c>
      <c r="AI9" s="193">
        <v>0</v>
      </c>
      <c r="AJ9" s="193">
        <v>1</v>
      </c>
      <c r="AK9" s="194">
        <v>0</v>
      </c>
    </row>
    <row r="10" spans="1:37" ht="14.25">
      <c r="A10" s="13">
        <v>7</v>
      </c>
      <c r="B10" s="14" t="s">
        <v>104</v>
      </c>
      <c r="C10" s="30">
        <f t="shared" si="0"/>
        <v>0</v>
      </c>
      <c r="D10" s="16">
        <f t="shared" si="1"/>
        <v>0</v>
      </c>
      <c r="E10" s="17">
        <f t="shared" si="2"/>
        <v>0</v>
      </c>
      <c r="F10" s="17">
        <f t="shared" si="3"/>
        <v>0</v>
      </c>
      <c r="G10" s="18">
        <f t="shared" si="4"/>
        <v>0</v>
      </c>
      <c r="H10" s="15">
        <f t="shared" si="5"/>
        <v>0</v>
      </c>
      <c r="I10" s="27"/>
      <c r="J10" s="192"/>
      <c r="K10" s="193"/>
      <c r="L10" s="193"/>
      <c r="M10" s="194"/>
      <c r="N10" s="15">
        <f t="shared" si="6"/>
        <v>0</v>
      </c>
      <c r="O10" s="27"/>
      <c r="P10" s="192"/>
      <c r="Q10" s="193"/>
      <c r="R10" s="193"/>
      <c r="S10" s="194"/>
      <c r="T10" s="15">
        <f t="shared" si="7"/>
        <v>0</v>
      </c>
      <c r="U10" s="27"/>
      <c r="V10" s="192"/>
      <c r="W10" s="193"/>
      <c r="X10" s="193"/>
      <c r="Y10" s="194"/>
      <c r="Z10" s="15">
        <f t="shared" si="8"/>
        <v>0</v>
      </c>
      <c r="AA10" s="28"/>
      <c r="AB10" s="193"/>
      <c r="AC10" s="193"/>
      <c r="AD10" s="193"/>
      <c r="AE10" s="194"/>
      <c r="AF10" s="15">
        <f t="shared" si="9"/>
        <v>0</v>
      </c>
      <c r="AG10" s="28">
        <v>3</v>
      </c>
      <c r="AH10" s="193"/>
      <c r="AI10" s="193"/>
      <c r="AJ10" s="193"/>
      <c r="AK10" s="194"/>
    </row>
    <row r="11" spans="1:37" ht="14.25">
      <c r="A11" s="13">
        <v>8</v>
      </c>
      <c r="B11" s="14" t="s">
        <v>38</v>
      </c>
      <c r="C11" s="30">
        <f t="shared" si="0"/>
        <v>0</v>
      </c>
      <c r="D11" s="16">
        <f t="shared" si="1"/>
        <v>0</v>
      </c>
      <c r="E11" s="17">
        <f t="shared" si="2"/>
        <v>0</v>
      </c>
      <c r="F11" s="17">
        <f t="shared" si="3"/>
        <v>0</v>
      </c>
      <c r="G11" s="18">
        <f t="shared" si="4"/>
        <v>0</v>
      </c>
      <c r="H11" s="15">
        <f t="shared" si="5"/>
        <v>0</v>
      </c>
      <c r="I11" s="27"/>
      <c r="J11" s="192"/>
      <c r="K11" s="193"/>
      <c r="L11" s="193"/>
      <c r="M11" s="194"/>
      <c r="N11" s="15">
        <f t="shared" si="6"/>
        <v>0</v>
      </c>
      <c r="O11" s="27"/>
      <c r="P11" s="192"/>
      <c r="Q11" s="193"/>
      <c r="R11" s="193"/>
      <c r="S11" s="194"/>
      <c r="T11" s="15">
        <f t="shared" si="7"/>
        <v>0</v>
      </c>
      <c r="U11" s="27"/>
      <c r="V11" s="192"/>
      <c r="W11" s="193"/>
      <c r="X11" s="193"/>
      <c r="Y11" s="194"/>
      <c r="Z11" s="15">
        <f t="shared" si="8"/>
        <v>0</v>
      </c>
      <c r="AA11" s="28"/>
      <c r="AB11" s="193"/>
      <c r="AC11" s="193"/>
      <c r="AD11" s="193"/>
      <c r="AE11" s="194"/>
      <c r="AF11" s="15">
        <f t="shared" si="9"/>
        <v>0</v>
      </c>
      <c r="AG11" s="28">
        <v>2</v>
      </c>
      <c r="AH11" s="193"/>
      <c r="AI11" s="193"/>
      <c r="AJ11" s="193"/>
      <c r="AK11" s="194"/>
    </row>
    <row r="12" spans="1:37" ht="14.25">
      <c r="A12" s="13">
        <v>9</v>
      </c>
      <c r="B12" s="14" t="s">
        <v>100</v>
      </c>
      <c r="C12" s="30">
        <f t="shared" si="0"/>
        <v>0</v>
      </c>
      <c r="D12" s="16">
        <f t="shared" si="1"/>
        <v>0</v>
      </c>
      <c r="E12" s="17">
        <f t="shared" si="2"/>
        <v>0</v>
      </c>
      <c r="F12" s="17">
        <f t="shared" si="3"/>
        <v>0</v>
      </c>
      <c r="G12" s="18">
        <f t="shared" si="4"/>
        <v>0</v>
      </c>
      <c r="H12" s="15">
        <f t="shared" si="5"/>
        <v>0</v>
      </c>
      <c r="I12" s="27"/>
      <c r="J12" s="192"/>
      <c r="K12" s="193"/>
      <c r="L12" s="193"/>
      <c r="M12" s="194"/>
      <c r="N12" s="15">
        <f t="shared" si="6"/>
        <v>0</v>
      </c>
      <c r="O12" s="27"/>
      <c r="P12" s="192"/>
      <c r="Q12" s="193"/>
      <c r="R12" s="193"/>
      <c r="S12" s="194"/>
      <c r="T12" s="15">
        <f t="shared" si="7"/>
        <v>0</v>
      </c>
      <c r="U12" s="27"/>
      <c r="V12" s="192"/>
      <c r="W12" s="193"/>
      <c r="X12" s="193"/>
      <c r="Y12" s="194"/>
      <c r="Z12" s="15">
        <f t="shared" si="8"/>
        <v>0</v>
      </c>
      <c r="AA12" s="28"/>
      <c r="AB12" s="193"/>
      <c r="AC12" s="193"/>
      <c r="AD12" s="193"/>
      <c r="AE12" s="194"/>
      <c r="AF12" s="15">
        <f t="shared" si="9"/>
        <v>0</v>
      </c>
      <c r="AG12" s="28">
        <v>2</v>
      </c>
      <c r="AH12" s="193"/>
      <c r="AI12" s="193"/>
      <c r="AJ12" s="193"/>
      <c r="AK12" s="194"/>
    </row>
    <row r="13" spans="1:37" ht="14.25">
      <c r="A13" s="13">
        <v>10</v>
      </c>
      <c r="B13" s="14" t="s">
        <v>98</v>
      </c>
      <c r="C13" s="30">
        <f t="shared" si="0"/>
        <v>0</v>
      </c>
      <c r="D13" s="16">
        <f t="shared" si="1"/>
        <v>0</v>
      </c>
      <c r="E13" s="17">
        <f t="shared" si="2"/>
        <v>0</v>
      </c>
      <c r="F13" s="17">
        <f t="shared" si="3"/>
        <v>0</v>
      </c>
      <c r="G13" s="18">
        <f t="shared" si="4"/>
        <v>0</v>
      </c>
      <c r="H13" s="15">
        <f t="shared" si="5"/>
        <v>0</v>
      </c>
      <c r="I13" s="27"/>
      <c r="J13" s="192"/>
      <c r="K13" s="193"/>
      <c r="L13" s="193"/>
      <c r="M13" s="194"/>
      <c r="N13" s="15">
        <f t="shared" si="6"/>
        <v>0</v>
      </c>
      <c r="O13" s="27"/>
      <c r="P13" s="192"/>
      <c r="Q13" s="193"/>
      <c r="R13" s="193"/>
      <c r="S13" s="194"/>
      <c r="T13" s="15">
        <f t="shared" si="7"/>
        <v>0</v>
      </c>
      <c r="U13" s="27"/>
      <c r="V13" s="192"/>
      <c r="W13" s="193"/>
      <c r="X13" s="193"/>
      <c r="Y13" s="194"/>
      <c r="Z13" s="15">
        <f t="shared" si="8"/>
        <v>0</v>
      </c>
      <c r="AA13" s="28"/>
      <c r="AB13" s="193"/>
      <c r="AC13" s="193"/>
      <c r="AD13" s="193"/>
      <c r="AE13" s="194"/>
      <c r="AF13" s="15">
        <f t="shared" si="9"/>
        <v>0</v>
      </c>
      <c r="AG13" s="28">
        <v>1</v>
      </c>
      <c r="AH13" s="193"/>
      <c r="AI13" s="193"/>
      <c r="AJ13" s="193"/>
      <c r="AK13" s="194"/>
    </row>
    <row r="14" spans="1:37" ht="14.25">
      <c r="A14" s="13">
        <v>11</v>
      </c>
      <c r="B14" s="14" t="s">
        <v>36</v>
      </c>
      <c r="C14" s="30">
        <f t="shared" si="0"/>
        <v>0</v>
      </c>
      <c r="D14" s="16">
        <f t="shared" si="1"/>
        <v>0</v>
      </c>
      <c r="E14" s="17">
        <f t="shared" si="2"/>
        <v>0</v>
      </c>
      <c r="F14" s="17">
        <f t="shared" si="3"/>
        <v>0</v>
      </c>
      <c r="G14" s="18">
        <f t="shared" si="4"/>
        <v>0</v>
      </c>
      <c r="H14" s="15">
        <f t="shared" si="5"/>
        <v>0</v>
      </c>
      <c r="I14" s="27"/>
      <c r="J14" s="192"/>
      <c r="K14" s="193"/>
      <c r="L14" s="193"/>
      <c r="M14" s="194"/>
      <c r="N14" s="15">
        <f t="shared" si="6"/>
        <v>0</v>
      </c>
      <c r="O14" s="27"/>
      <c r="P14" s="192"/>
      <c r="Q14" s="193"/>
      <c r="R14" s="193"/>
      <c r="S14" s="194"/>
      <c r="T14" s="15">
        <f t="shared" si="7"/>
        <v>0</v>
      </c>
      <c r="U14" s="27"/>
      <c r="V14" s="192"/>
      <c r="W14" s="193"/>
      <c r="X14" s="193"/>
      <c r="Y14" s="194"/>
      <c r="Z14" s="15">
        <f t="shared" si="8"/>
        <v>0</v>
      </c>
      <c r="AA14" s="28"/>
      <c r="AB14" s="193"/>
      <c r="AC14" s="193"/>
      <c r="AD14" s="193"/>
      <c r="AE14" s="194"/>
      <c r="AF14" s="15">
        <f t="shared" si="9"/>
        <v>0</v>
      </c>
      <c r="AG14" s="28">
        <v>1</v>
      </c>
      <c r="AH14" s="193"/>
      <c r="AI14" s="193"/>
      <c r="AJ14" s="193"/>
      <c r="AK14" s="194"/>
    </row>
    <row r="15" spans="1:37" ht="14.25">
      <c r="A15" s="13">
        <v>12</v>
      </c>
      <c r="B15" s="195" t="s">
        <v>174</v>
      </c>
      <c r="C15" s="30">
        <f t="shared" si="0"/>
        <v>0</v>
      </c>
      <c r="D15" s="16">
        <f t="shared" si="1"/>
        <v>0</v>
      </c>
      <c r="E15" s="17">
        <f t="shared" si="2"/>
        <v>0</v>
      </c>
      <c r="F15" s="17">
        <f t="shared" si="3"/>
        <v>0</v>
      </c>
      <c r="G15" s="18">
        <f t="shared" si="4"/>
        <v>0</v>
      </c>
      <c r="H15" s="15">
        <f t="shared" si="5"/>
        <v>0</v>
      </c>
      <c r="I15" s="27"/>
      <c r="J15" s="192"/>
      <c r="K15" s="193"/>
      <c r="L15" s="193"/>
      <c r="M15" s="194"/>
      <c r="N15" s="15">
        <f t="shared" si="6"/>
        <v>0</v>
      </c>
      <c r="O15" s="27"/>
      <c r="P15" s="192"/>
      <c r="Q15" s="193"/>
      <c r="R15" s="193"/>
      <c r="S15" s="194"/>
      <c r="T15" s="15"/>
      <c r="U15" s="27"/>
      <c r="V15" s="192"/>
      <c r="W15" s="193"/>
      <c r="X15" s="193"/>
      <c r="Y15" s="194"/>
      <c r="Z15" s="15"/>
      <c r="AA15" s="28"/>
      <c r="AB15" s="193"/>
      <c r="AC15" s="193"/>
      <c r="AD15" s="193"/>
      <c r="AE15" s="194"/>
      <c r="AF15" s="15">
        <f t="shared" si="9"/>
        <v>0</v>
      </c>
      <c r="AG15" s="28">
        <v>1</v>
      </c>
      <c r="AH15" s="193"/>
      <c r="AI15" s="193"/>
      <c r="AJ15" s="193"/>
      <c r="AK15" s="194"/>
    </row>
    <row r="16" spans="1:37" ht="14.25">
      <c r="A16" s="19"/>
      <c r="B16" s="20"/>
      <c r="C16" s="30">
        <f t="shared" si="0"/>
        <v>88</v>
      </c>
      <c r="D16" s="23">
        <f aca="true" t="shared" si="10" ref="D16:AK16">SUM(D4:D15)</f>
        <v>8</v>
      </c>
      <c r="E16" s="24">
        <f t="shared" si="10"/>
        <v>8</v>
      </c>
      <c r="F16" s="24">
        <f t="shared" si="10"/>
        <v>8</v>
      </c>
      <c r="G16" s="25">
        <f t="shared" si="10"/>
        <v>8</v>
      </c>
      <c r="H16" s="21">
        <f t="shared" si="10"/>
        <v>0</v>
      </c>
      <c r="I16" s="22">
        <f t="shared" si="10"/>
        <v>0</v>
      </c>
      <c r="J16" s="23">
        <f t="shared" si="10"/>
        <v>0</v>
      </c>
      <c r="K16" s="24">
        <f t="shared" si="10"/>
        <v>0</v>
      </c>
      <c r="L16" s="24">
        <f t="shared" si="10"/>
        <v>0</v>
      </c>
      <c r="M16" s="25">
        <f t="shared" si="10"/>
        <v>0</v>
      </c>
      <c r="N16" s="21">
        <f t="shared" si="10"/>
        <v>0</v>
      </c>
      <c r="O16" s="22">
        <f t="shared" si="10"/>
        <v>0</v>
      </c>
      <c r="P16" s="23">
        <f t="shared" si="10"/>
        <v>0</v>
      </c>
      <c r="Q16" s="24">
        <f t="shared" si="10"/>
        <v>0</v>
      </c>
      <c r="R16" s="24">
        <f t="shared" si="10"/>
        <v>0</v>
      </c>
      <c r="S16" s="25">
        <f t="shared" si="10"/>
        <v>0</v>
      </c>
      <c r="T16" s="21">
        <f t="shared" si="10"/>
        <v>0</v>
      </c>
      <c r="U16" s="22">
        <f t="shared" si="10"/>
        <v>0</v>
      </c>
      <c r="V16" s="23">
        <f t="shared" si="10"/>
        <v>0</v>
      </c>
      <c r="W16" s="24">
        <f t="shared" si="10"/>
        <v>0</v>
      </c>
      <c r="X16" s="24">
        <f t="shared" si="10"/>
        <v>0</v>
      </c>
      <c r="Y16" s="25">
        <f t="shared" si="10"/>
        <v>0</v>
      </c>
      <c r="Z16" s="21">
        <f t="shared" si="10"/>
        <v>0</v>
      </c>
      <c r="AA16" s="23">
        <f t="shared" si="10"/>
        <v>0</v>
      </c>
      <c r="AB16" s="24">
        <f t="shared" si="10"/>
        <v>0</v>
      </c>
      <c r="AC16" s="24">
        <f t="shared" si="10"/>
        <v>0</v>
      </c>
      <c r="AD16" s="24">
        <f t="shared" si="10"/>
        <v>0</v>
      </c>
      <c r="AE16" s="25">
        <f t="shared" si="10"/>
        <v>0</v>
      </c>
      <c r="AF16" s="21">
        <f t="shared" si="10"/>
        <v>88</v>
      </c>
      <c r="AG16" s="23">
        <f t="shared" si="10"/>
        <v>80</v>
      </c>
      <c r="AH16" s="24">
        <f t="shared" si="10"/>
        <v>8</v>
      </c>
      <c r="AI16" s="24">
        <f t="shared" si="10"/>
        <v>8</v>
      </c>
      <c r="AJ16" s="24">
        <f t="shared" si="10"/>
        <v>8</v>
      </c>
      <c r="AK16" s="25">
        <f t="shared" si="10"/>
        <v>8</v>
      </c>
    </row>
  </sheetData>
  <sheetProtection/>
  <mergeCells count="5">
    <mergeCell ref="AF2:AK2"/>
    <mergeCell ref="Z2:AE2"/>
    <mergeCell ref="T2:Y2"/>
    <mergeCell ref="N2:S2"/>
    <mergeCell ref="H2:M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9">
      <selection activeCell="F25" sqref="F25"/>
    </sheetView>
  </sheetViews>
  <sheetFormatPr defaultColWidth="9.140625" defaultRowHeight="15"/>
  <cols>
    <col min="1" max="1" width="3.57421875" style="34" customWidth="1"/>
    <col min="2" max="2" width="4.7109375" style="34" customWidth="1"/>
    <col min="3" max="3" width="30.7109375" style="245" customWidth="1"/>
    <col min="4" max="4" width="6.57421875" style="34" customWidth="1"/>
    <col min="5" max="5" width="4.57421875" style="34" customWidth="1"/>
    <col min="6" max="6" width="25.7109375" style="250" bestFit="1" customWidth="1"/>
    <col min="7" max="7" width="4.28125" style="239" customWidth="1"/>
    <col min="8" max="11" width="3.7109375" style="239" customWidth="1"/>
  </cols>
  <sheetData>
    <row r="1" spans="1:11" ht="32.25" customHeight="1">
      <c r="A1" s="305" t="s">
        <v>207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</row>
    <row r="2" spans="1:11" ht="27.75">
      <c r="A2" s="299"/>
      <c r="B2" s="300"/>
      <c r="C2" s="253" t="s">
        <v>183</v>
      </c>
      <c r="D2" s="301" t="s">
        <v>87</v>
      </c>
      <c r="E2" s="240"/>
      <c r="F2" s="251" t="s">
        <v>185</v>
      </c>
      <c r="G2" s="308" t="s">
        <v>208</v>
      </c>
      <c r="H2" s="309"/>
      <c r="I2" s="309"/>
      <c r="J2" s="309"/>
      <c r="K2" s="310"/>
    </row>
    <row r="3" spans="1:11" ht="27.75">
      <c r="A3" s="303"/>
      <c r="B3" s="304"/>
      <c r="C3" s="254" t="s">
        <v>84</v>
      </c>
      <c r="D3" s="302"/>
      <c r="E3" s="241"/>
      <c r="F3" s="252" t="s">
        <v>186</v>
      </c>
      <c r="G3" s="223">
        <f>COUNTIF(G5:G35,"&gt;0")</f>
        <v>31</v>
      </c>
      <c r="H3" s="223">
        <f>COUNTIF(H5:H35,"&gt;0")</f>
        <v>0</v>
      </c>
      <c r="I3" s="223">
        <f>COUNTIF(I5:I35,"&gt;0")</f>
        <v>0</v>
      </c>
      <c r="J3" s="223">
        <f>COUNTIF(J5:J35,"&gt;0")</f>
        <v>0</v>
      </c>
      <c r="K3" s="223">
        <f>COUNTIF(K5:K35,"&gt;0")</f>
        <v>0</v>
      </c>
    </row>
    <row r="4" spans="1:11" s="2" customFormat="1" ht="12">
      <c r="A4" s="224" t="s">
        <v>87</v>
      </c>
      <c r="B4" s="225" t="s">
        <v>11</v>
      </c>
      <c r="C4" s="225" t="s">
        <v>6</v>
      </c>
      <c r="D4" s="226" t="s">
        <v>7</v>
      </c>
      <c r="E4" s="226" t="s">
        <v>169</v>
      </c>
      <c r="F4" s="247" t="s">
        <v>184</v>
      </c>
      <c r="G4" s="225">
        <v>1</v>
      </c>
      <c r="H4" s="225">
        <v>2</v>
      </c>
      <c r="I4" s="225">
        <v>3</v>
      </c>
      <c r="J4" s="225">
        <v>4</v>
      </c>
      <c r="K4" s="246">
        <v>5</v>
      </c>
    </row>
    <row r="5" spans="1:11" ht="15">
      <c r="A5" s="227">
        <v>1</v>
      </c>
      <c r="B5" s="228">
        <f aca="true" t="shared" si="0" ref="B5:B35">COUNTIF(G5:K5,"&gt;0")</f>
        <v>1</v>
      </c>
      <c r="C5" s="242" t="s">
        <v>191</v>
      </c>
      <c r="D5" s="229">
        <v>2008</v>
      </c>
      <c r="E5" s="229">
        <f>SUM(2014-D5)</f>
        <v>6</v>
      </c>
      <c r="F5" s="248" t="s">
        <v>105</v>
      </c>
      <c r="G5" s="230">
        <v>1</v>
      </c>
      <c r="H5" s="230"/>
      <c r="I5" s="230"/>
      <c r="J5" s="230"/>
      <c r="K5" s="231"/>
    </row>
    <row r="6" spans="1:11" ht="15">
      <c r="A6" s="232">
        <v>2</v>
      </c>
      <c r="B6" s="228">
        <f t="shared" si="0"/>
        <v>1</v>
      </c>
      <c r="C6" s="242" t="s">
        <v>42</v>
      </c>
      <c r="D6" s="229">
        <v>2007</v>
      </c>
      <c r="E6" s="229">
        <f aca="true" t="shared" si="1" ref="E6:E35">SUM(2014-D6)</f>
        <v>7</v>
      </c>
      <c r="F6" s="35" t="s">
        <v>211</v>
      </c>
      <c r="G6" s="230">
        <v>1</v>
      </c>
      <c r="H6" s="230"/>
      <c r="I6" s="230"/>
      <c r="J6" s="230"/>
      <c r="K6" s="231"/>
    </row>
    <row r="7" spans="1:11" ht="15">
      <c r="A7" s="232">
        <v>3</v>
      </c>
      <c r="B7" s="228">
        <f t="shared" si="0"/>
        <v>1</v>
      </c>
      <c r="C7" s="242" t="s">
        <v>189</v>
      </c>
      <c r="D7" s="229">
        <v>2012</v>
      </c>
      <c r="E7" s="229">
        <f t="shared" si="1"/>
        <v>2</v>
      </c>
      <c r="F7" s="248" t="s">
        <v>188</v>
      </c>
      <c r="G7" s="230">
        <v>1</v>
      </c>
      <c r="H7" s="230"/>
      <c r="I7" s="230"/>
      <c r="J7" s="230"/>
      <c r="K7" s="231"/>
    </row>
    <row r="8" spans="1:11" ht="15">
      <c r="A8" s="232">
        <v>4</v>
      </c>
      <c r="B8" s="228">
        <f t="shared" si="0"/>
        <v>1</v>
      </c>
      <c r="C8" s="242" t="s">
        <v>203</v>
      </c>
      <c r="D8" s="229">
        <v>2008</v>
      </c>
      <c r="E8" s="229">
        <f t="shared" si="1"/>
        <v>6</v>
      </c>
      <c r="F8" s="248" t="s">
        <v>204</v>
      </c>
      <c r="G8" s="230">
        <v>1</v>
      </c>
      <c r="H8" s="230"/>
      <c r="I8" s="230"/>
      <c r="J8" s="234"/>
      <c r="K8" s="235"/>
    </row>
    <row r="9" spans="1:11" ht="15">
      <c r="A9" s="232">
        <v>5</v>
      </c>
      <c r="B9" s="228">
        <f t="shared" si="0"/>
        <v>1</v>
      </c>
      <c r="C9" s="243" t="s">
        <v>136</v>
      </c>
      <c r="D9" s="233">
        <v>2009</v>
      </c>
      <c r="E9" s="229">
        <f t="shared" si="1"/>
        <v>5</v>
      </c>
      <c r="F9" s="249" t="s">
        <v>25</v>
      </c>
      <c r="G9" s="234">
        <v>1</v>
      </c>
      <c r="H9" s="230"/>
      <c r="I9" s="230"/>
      <c r="J9" s="234"/>
      <c r="K9" s="235"/>
    </row>
    <row r="10" spans="1:11" ht="15">
      <c r="A10" s="232">
        <v>6</v>
      </c>
      <c r="B10" s="228">
        <f t="shared" si="0"/>
        <v>1</v>
      </c>
      <c r="C10" s="242" t="s">
        <v>137</v>
      </c>
      <c r="D10" s="229">
        <v>2008</v>
      </c>
      <c r="E10" s="229">
        <f t="shared" si="1"/>
        <v>6</v>
      </c>
      <c r="F10" s="248" t="s">
        <v>105</v>
      </c>
      <c r="G10" s="236">
        <v>1</v>
      </c>
      <c r="H10" s="230"/>
      <c r="I10" s="230"/>
      <c r="J10" s="230"/>
      <c r="K10" s="231"/>
    </row>
    <row r="11" spans="1:11" ht="15">
      <c r="A11" s="232">
        <v>7</v>
      </c>
      <c r="B11" s="228">
        <f t="shared" si="0"/>
        <v>1</v>
      </c>
      <c r="C11" s="242" t="s">
        <v>138</v>
      </c>
      <c r="D11" s="229">
        <v>2008</v>
      </c>
      <c r="E11" s="229">
        <f t="shared" si="1"/>
        <v>6</v>
      </c>
      <c r="F11" s="35" t="s">
        <v>211</v>
      </c>
      <c r="G11" s="234">
        <v>1</v>
      </c>
      <c r="H11" s="230"/>
      <c r="I11" s="230"/>
      <c r="J11" s="230"/>
      <c r="K11" s="235"/>
    </row>
    <row r="12" spans="1:11" ht="15">
      <c r="A12" s="232">
        <v>8</v>
      </c>
      <c r="B12" s="228">
        <f t="shared" si="0"/>
        <v>1</v>
      </c>
      <c r="C12" s="242" t="s">
        <v>194</v>
      </c>
      <c r="D12" s="229">
        <v>2008</v>
      </c>
      <c r="E12" s="229">
        <f t="shared" si="1"/>
        <v>6</v>
      </c>
      <c r="F12" s="248"/>
      <c r="G12" s="230">
        <v>1</v>
      </c>
      <c r="H12" s="230"/>
      <c r="I12" s="230"/>
      <c r="J12" s="230"/>
      <c r="K12" s="231"/>
    </row>
    <row r="13" spans="1:11" ht="15">
      <c r="A13" s="232">
        <v>9</v>
      </c>
      <c r="B13" s="228">
        <f t="shared" si="0"/>
        <v>1</v>
      </c>
      <c r="C13" s="243" t="s">
        <v>209</v>
      </c>
      <c r="D13" s="233">
        <v>2008</v>
      </c>
      <c r="E13" s="229">
        <f t="shared" si="1"/>
        <v>6</v>
      </c>
      <c r="F13" s="249"/>
      <c r="G13" s="236">
        <v>1</v>
      </c>
      <c r="H13" s="234"/>
      <c r="I13" s="234"/>
      <c r="J13" s="234"/>
      <c r="K13" s="235"/>
    </row>
    <row r="14" spans="1:11" ht="15">
      <c r="A14" s="232">
        <v>10</v>
      </c>
      <c r="B14" s="228">
        <f t="shared" si="0"/>
        <v>1</v>
      </c>
      <c r="C14" s="242" t="s">
        <v>206</v>
      </c>
      <c r="D14" s="229">
        <v>2010</v>
      </c>
      <c r="E14" s="229">
        <f t="shared" si="1"/>
        <v>4</v>
      </c>
      <c r="F14" s="248"/>
      <c r="G14" s="230">
        <v>1</v>
      </c>
      <c r="H14" s="234"/>
      <c r="I14" s="234"/>
      <c r="J14" s="234"/>
      <c r="K14" s="235"/>
    </row>
    <row r="15" spans="1:11" ht="15">
      <c r="A15" s="232">
        <v>11</v>
      </c>
      <c r="B15" s="228">
        <f t="shared" si="0"/>
        <v>1</v>
      </c>
      <c r="C15" s="242" t="s">
        <v>139</v>
      </c>
      <c r="D15" s="229">
        <v>2008</v>
      </c>
      <c r="E15" s="229">
        <f t="shared" si="1"/>
        <v>6</v>
      </c>
      <c r="F15" s="248" t="s">
        <v>26</v>
      </c>
      <c r="G15" s="230">
        <v>1</v>
      </c>
      <c r="H15" s="230"/>
      <c r="I15" s="230"/>
      <c r="J15" s="230"/>
      <c r="K15" s="231"/>
    </row>
    <row r="16" spans="1:11" ht="15">
      <c r="A16" s="232">
        <v>12</v>
      </c>
      <c r="B16" s="228">
        <f t="shared" si="0"/>
        <v>1</v>
      </c>
      <c r="C16" s="243" t="s">
        <v>205</v>
      </c>
      <c r="D16" s="233">
        <v>2009</v>
      </c>
      <c r="E16" s="229">
        <f t="shared" si="1"/>
        <v>5</v>
      </c>
      <c r="F16" s="249"/>
      <c r="G16" s="234">
        <v>1</v>
      </c>
      <c r="H16" s="230"/>
      <c r="I16" s="230"/>
      <c r="J16" s="230"/>
      <c r="K16" s="231"/>
    </row>
    <row r="17" spans="1:11" ht="15">
      <c r="A17" s="232">
        <v>13</v>
      </c>
      <c r="B17" s="228">
        <f t="shared" si="0"/>
        <v>1</v>
      </c>
      <c r="C17" s="242" t="s">
        <v>140</v>
      </c>
      <c r="D17" s="229">
        <v>2011</v>
      </c>
      <c r="E17" s="229">
        <f t="shared" si="1"/>
        <v>3</v>
      </c>
      <c r="F17" s="248"/>
      <c r="G17" s="234">
        <v>1</v>
      </c>
      <c r="H17" s="230"/>
      <c r="I17" s="230"/>
      <c r="J17" s="230"/>
      <c r="K17" s="231"/>
    </row>
    <row r="18" spans="1:11" ht="15">
      <c r="A18" s="232">
        <v>14</v>
      </c>
      <c r="B18" s="228">
        <f t="shared" si="0"/>
        <v>1</v>
      </c>
      <c r="C18" s="243" t="s">
        <v>141</v>
      </c>
      <c r="D18" s="233">
        <v>2008</v>
      </c>
      <c r="E18" s="229">
        <f t="shared" si="1"/>
        <v>6</v>
      </c>
      <c r="F18" s="249" t="s">
        <v>196</v>
      </c>
      <c r="G18" s="234">
        <v>1</v>
      </c>
      <c r="H18" s="230"/>
      <c r="I18" s="230"/>
      <c r="J18" s="230"/>
      <c r="K18" s="235"/>
    </row>
    <row r="19" spans="1:11" ht="15">
      <c r="A19" s="232">
        <v>15</v>
      </c>
      <c r="B19" s="228">
        <f t="shared" si="0"/>
        <v>1</v>
      </c>
      <c r="C19" s="243" t="s">
        <v>142</v>
      </c>
      <c r="D19" s="233">
        <v>2008</v>
      </c>
      <c r="E19" s="229">
        <f t="shared" si="1"/>
        <v>6</v>
      </c>
      <c r="F19" s="249" t="s">
        <v>187</v>
      </c>
      <c r="G19" s="234">
        <v>1</v>
      </c>
      <c r="H19" s="234"/>
      <c r="I19" s="234"/>
      <c r="J19" s="234"/>
      <c r="K19" s="235"/>
    </row>
    <row r="20" spans="1:11" ht="15">
      <c r="A20" s="232">
        <v>16</v>
      </c>
      <c r="B20" s="228">
        <f t="shared" si="0"/>
        <v>1</v>
      </c>
      <c r="C20" s="242" t="s">
        <v>143</v>
      </c>
      <c r="D20" s="229">
        <v>2007</v>
      </c>
      <c r="E20" s="229">
        <f t="shared" si="1"/>
        <v>7</v>
      </c>
      <c r="F20" s="248" t="s">
        <v>197</v>
      </c>
      <c r="G20" s="230">
        <v>1</v>
      </c>
      <c r="H20" s="230"/>
      <c r="I20" s="230"/>
      <c r="J20" s="230"/>
      <c r="K20" s="231"/>
    </row>
    <row r="21" spans="1:11" ht="15">
      <c r="A21" s="232">
        <v>17</v>
      </c>
      <c r="B21" s="228">
        <f t="shared" si="0"/>
        <v>1</v>
      </c>
      <c r="C21" s="242" t="s">
        <v>198</v>
      </c>
      <c r="D21" s="229">
        <v>2010</v>
      </c>
      <c r="E21" s="229">
        <f t="shared" si="1"/>
        <v>4</v>
      </c>
      <c r="F21" s="248" t="s">
        <v>25</v>
      </c>
      <c r="G21" s="230">
        <v>1</v>
      </c>
      <c r="H21" s="236"/>
      <c r="I21" s="236"/>
      <c r="J21" s="234"/>
      <c r="K21" s="237"/>
    </row>
    <row r="22" spans="1:11" ht="15">
      <c r="A22" s="232">
        <v>18</v>
      </c>
      <c r="B22" s="228">
        <f t="shared" si="0"/>
        <v>1</v>
      </c>
      <c r="C22" s="242" t="s">
        <v>199</v>
      </c>
      <c r="D22" s="229">
        <v>2010</v>
      </c>
      <c r="E22" s="229">
        <f t="shared" si="1"/>
        <v>4</v>
      </c>
      <c r="F22" s="248" t="s">
        <v>25</v>
      </c>
      <c r="G22" s="230">
        <v>1</v>
      </c>
      <c r="H22" s="230"/>
      <c r="I22" s="230"/>
      <c r="J22" s="230"/>
      <c r="K22" s="231"/>
    </row>
    <row r="23" spans="1:11" ht="15">
      <c r="A23" s="232">
        <v>19</v>
      </c>
      <c r="B23" s="228">
        <f t="shared" si="0"/>
        <v>1</v>
      </c>
      <c r="C23" s="242" t="s">
        <v>192</v>
      </c>
      <c r="D23" s="229">
        <v>2009</v>
      </c>
      <c r="E23" s="229">
        <f t="shared" si="1"/>
        <v>5</v>
      </c>
      <c r="F23" s="248" t="s">
        <v>193</v>
      </c>
      <c r="G23" s="230">
        <v>1</v>
      </c>
      <c r="H23" s="230"/>
      <c r="I23" s="230"/>
      <c r="J23" s="230"/>
      <c r="K23" s="231"/>
    </row>
    <row r="24" spans="1:11" ht="15">
      <c r="A24" s="232">
        <v>20</v>
      </c>
      <c r="B24" s="228">
        <f t="shared" si="0"/>
        <v>1</v>
      </c>
      <c r="C24" s="244" t="s">
        <v>144</v>
      </c>
      <c r="D24" s="229">
        <v>2009</v>
      </c>
      <c r="E24" s="229">
        <f t="shared" si="1"/>
        <v>5</v>
      </c>
      <c r="F24" s="35" t="s">
        <v>211</v>
      </c>
      <c r="G24" s="230">
        <v>1</v>
      </c>
      <c r="H24" s="234"/>
      <c r="I24" s="234"/>
      <c r="J24" s="234"/>
      <c r="K24" s="235"/>
    </row>
    <row r="25" spans="1:11" ht="15">
      <c r="A25" s="232">
        <v>21</v>
      </c>
      <c r="B25" s="228">
        <f t="shared" si="0"/>
        <v>1</v>
      </c>
      <c r="C25" s="242" t="s">
        <v>190</v>
      </c>
      <c r="D25" s="229">
        <v>2009</v>
      </c>
      <c r="E25" s="229">
        <f t="shared" si="1"/>
        <v>5</v>
      </c>
      <c r="F25" s="248" t="s">
        <v>105</v>
      </c>
      <c r="G25" s="230">
        <v>1</v>
      </c>
      <c r="H25" s="230"/>
      <c r="I25" s="230"/>
      <c r="J25" s="230"/>
      <c r="K25" s="231"/>
    </row>
    <row r="26" spans="1:11" ht="15">
      <c r="A26" s="232">
        <v>22</v>
      </c>
      <c r="B26" s="228">
        <f t="shared" si="0"/>
        <v>1</v>
      </c>
      <c r="C26" s="242" t="s">
        <v>146</v>
      </c>
      <c r="D26" s="229">
        <v>2010</v>
      </c>
      <c r="E26" s="229">
        <f t="shared" si="1"/>
        <v>4</v>
      </c>
      <c r="F26" s="248" t="s">
        <v>195</v>
      </c>
      <c r="G26" s="230">
        <v>1</v>
      </c>
      <c r="H26" s="230"/>
      <c r="I26" s="230"/>
      <c r="J26" s="230"/>
      <c r="K26" s="235"/>
    </row>
    <row r="27" spans="1:11" ht="15">
      <c r="A27" s="232">
        <v>23</v>
      </c>
      <c r="B27" s="228">
        <f t="shared" si="0"/>
        <v>1</v>
      </c>
      <c r="C27" s="242" t="s">
        <v>147</v>
      </c>
      <c r="D27" s="229">
        <v>2008</v>
      </c>
      <c r="E27" s="229">
        <f t="shared" si="1"/>
        <v>6</v>
      </c>
      <c r="F27" s="248" t="s">
        <v>104</v>
      </c>
      <c r="G27" s="230">
        <v>1</v>
      </c>
      <c r="H27" s="230"/>
      <c r="I27" s="230"/>
      <c r="J27" s="234"/>
      <c r="K27" s="235"/>
    </row>
    <row r="28" spans="1:11" ht="15">
      <c r="A28" s="232">
        <v>24</v>
      </c>
      <c r="B28" s="228">
        <f t="shared" si="0"/>
        <v>1</v>
      </c>
      <c r="C28" s="244" t="s">
        <v>150</v>
      </c>
      <c r="D28" s="229">
        <v>2011</v>
      </c>
      <c r="E28" s="229">
        <f t="shared" si="1"/>
        <v>3</v>
      </c>
      <c r="F28" s="248" t="s">
        <v>202</v>
      </c>
      <c r="G28" s="230">
        <v>1</v>
      </c>
      <c r="H28" s="236"/>
      <c r="I28" s="236"/>
      <c r="J28" s="234"/>
      <c r="K28" s="237"/>
    </row>
    <row r="29" spans="1:11" ht="15">
      <c r="A29" s="232">
        <v>25</v>
      </c>
      <c r="B29" s="228">
        <f t="shared" si="0"/>
        <v>1</v>
      </c>
      <c r="C29" s="242" t="s">
        <v>151</v>
      </c>
      <c r="D29" s="229">
        <v>2008</v>
      </c>
      <c r="E29" s="229">
        <f t="shared" si="1"/>
        <v>6</v>
      </c>
      <c r="F29" s="248"/>
      <c r="G29" s="230">
        <v>1</v>
      </c>
      <c r="H29" s="234"/>
      <c r="I29" s="234"/>
      <c r="J29" s="234"/>
      <c r="K29" s="235"/>
    </row>
    <row r="30" spans="1:11" ht="15">
      <c r="A30" s="232">
        <v>26</v>
      </c>
      <c r="B30" s="228">
        <f t="shared" si="0"/>
        <v>1</v>
      </c>
      <c r="C30" s="242" t="s">
        <v>201</v>
      </c>
      <c r="D30" s="229">
        <v>2007</v>
      </c>
      <c r="E30" s="229">
        <f t="shared" si="1"/>
        <v>7</v>
      </c>
      <c r="F30" s="248" t="s">
        <v>188</v>
      </c>
      <c r="G30" s="230">
        <v>1</v>
      </c>
      <c r="H30" s="230"/>
      <c r="I30" s="230"/>
      <c r="J30" s="230"/>
      <c r="K30" s="231"/>
    </row>
    <row r="31" spans="1:11" ht="15">
      <c r="A31" s="232">
        <v>27</v>
      </c>
      <c r="B31" s="228">
        <f t="shared" si="0"/>
        <v>1</v>
      </c>
      <c r="C31" s="242" t="s">
        <v>152</v>
      </c>
      <c r="D31" s="229">
        <v>2011</v>
      </c>
      <c r="E31" s="229">
        <f t="shared" si="1"/>
        <v>3</v>
      </c>
      <c r="F31" s="35" t="s">
        <v>211</v>
      </c>
      <c r="G31" s="230">
        <v>1</v>
      </c>
      <c r="H31" s="234"/>
      <c r="I31" s="234"/>
      <c r="J31" s="234"/>
      <c r="K31" s="235"/>
    </row>
    <row r="32" spans="1:11" ht="15">
      <c r="A32" s="232">
        <v>28</v>
      </c>
      <c r="B32" s="228">
        <f t="shared" si="0"/>
        <v>1</v>
      </c>
      <c r="C32" s="242" t="s">
        <v>213</v>
      </c>
      <c r="D32" s="229">
        <v>2009</v>
      </c>
      <c r="E32" s="229">
        <f t="shared" si="1"/>
        <v>5</v>
      </c>
      <c r="F32" s="248" t="s">
        <v>188</v>
      </c>
      <c r="G32" s="230">
        <v>1</v>
      </c>
      <c r="H32" s="234"/>
      <c r="I32" s="234"/>
      <c r="J32" s="234"/>
      <c r="K32" s="235"/>
    </row>
    <row r="33" spans="1:11" ht="15">
      <c r="A33" s="232">
        <v>29</v>
      </c>
      <c r="B33" s="228">
        <f t="shared" si="0"/>
        <v>1</v>
      </c>
      <c r="C33" s="243" t="s">
        <v>154</v>
      </c>
      <c r="D33" s="233">
        <v>2008</v>
      </c>
      <c r="E33" s="229">
        <f t="shared" si="1"/>
        <v>6</v>
      </c>
      <c r="F33" s="249"/>
      <c r="G33" s="230">
        <v>1</v>
      </c>
      <c r="H33" s="234"/>
      <c r="I33" s="234"/>
      <c r="J33" s="234"/>
      <c r="K33" s="235"/>
    </row>
    <row r="34" spans="1:11" ht="15">
      <c r="A34" s="232">
        <v>30</v>
      </c>
      <c r="B34" s="228">
        <f t="shared" si="0"/>
        <v>1</v>
      </c>
      <c r="C34" s="243" t="s">
        <v>155</v>
      </c>
      <c r="D34" s="233">
        <v>2010</v>
      </c>
      <c r="E34" s="229">
        <f t="shared" si="1"/>
        <v>4</v>
      </c>
      <c r="F34" s="249"/>
      <c r="G34" s="230">
        <v>1</v>
      </c>
      <c r="H34" s="230"/>
      <c r="I34" s="230"/>
      <c r="J34" s="230"/>
      <c r="K34" s="235"/>
    </row>
    <row r="35" spans="1:11" ht="15">
      <c r="A35" s="232">
        <v>31</v>
      </c>
      <c r="B35" s="228">
        <f t="shared" si="0"/>
        <v>1</v>
      </c>
      <c r="C35" s="242" t="s">
        <v>200</v>
      </c>
      <c r="D35" s="229">
        <v>2009</v>
      </c>
      <c r="E35" s="229">
        <f t="shared" si="1"/>
        <v>5</v>
      </c>
      <c r="F35" s="35" t="s">
        <v>211</v>
      </c>
      <c r="G35" s="230">
        <v>1</v>
      </c>
      <c r="H35" s="238"/>
      <c r="I35" s="238"/>
      <c r="J35" s="234"/>
      <c r="K35" s="235"/>
    </row>
  </sheetData>
  <sheetProtection/>
  <autoFilter ref="A4:K35"/>
  <mergeCells count="5">
    <mergeCell ref="A2:B2"/>
    <mergeCell ref="D2:D3"/>
    <mergeCell ref="A3:B3"/>
    <mergeCell ref="A1:K1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Rubášová Yvona</cp:lastModifiedBy>
  <cp:lastPrinted>2014-04-23T08:30:45Z</cp:lastPrinted>
  <dcterms:created xsi:type="dcterms:W3CDTF">2013-04-11T08:41:03Z</dcterms:created>
  <dcterms:modified xsi:type="dcterms:W3CDTF">2014-04-23T12:49:37Z</dcterms:modified>
  <cp:category/>
  <cp:version/>
  <cp:contentType/>
  <cp:contentStatus/>
</cp:coreProperties>
</file>