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12120" windowHeight="8820" activeTab="0"/>
  </bookViews>
  <sheets>
    <sheet name="2014" sheetId="1" r:id="rId1"/>
    <sheet name="2013" sheetId="2" r:id="rId2"/>
    <sheet name="2012" sheetId="3" r:id="rId3"/>
    <sheet name="2011" sheetId="4" r:id="rId4"/>
    <sheet name="2010" sheetId="5" r:id="rId5"/>
  </sheets>
  <definedNames/>
  <calcPr fullCalcOnLoad="1"/>
</workbook>
</file>

<file path=xl/comments2.xml><?xml version="1.0" encoding="utf-8"?>
<comments xmlns="http://schemas.openxmlformats.org/spreadsheetml/2006/main">
  <authors>
    <author>Martin</author>
  </authors>
  <commentList>
    <comment ref="BA1" authorId="0">
      <text>
        <r>
          <rPr>
            <b/>
            <sz val="12"/>
            <color indexed="10"/>
            <rFont val="Tahoma"/>
            <family val="2"/>
          </rPr>
          <t>Počet Okruhů Běhu</t>
        </r>
      </text>
    </comment>
    <comment ref="BC1" authorId="0">
      <text>
        <r>
          <rPr>
            <b/>
            <sz val="12"/>
            <color indexed="10"/>
            <rFont val="Tahoma"/>
            <family val="2"/>
          </rPr>
          <t>Počet Okruhů Kola</t>
        </r>
      </text>
    </comment>
  </commentList>
</comments>
</file>

<file path=xl/comments3.xml><?xml version="1.0" encoding="utf-8"?>
<comments xmlns="http://schemas.openxmlformats.org/spreadsheetml/2006/main">
  <authors>
    <author>Martin</author>
  </authors>
  <commentList>
    <comment ref="AG91" authorId="0">
      <text>
        <r>
          <rPr>
            <sz val="12"/>
            <rFont val="Tahoma"/>
            <family val="2"/>
          </rPr>
          <t>Michal Zbuzek píchnul téměř na začátku okruhu a tak vlastně sloučil dvě disciplíny v jednu. Výsledkem byl běh s kolem. Mnozí by tohoto času nedosáhli ani samotným běhěm.</t>
        </r>
      </text>
    </comment>
    <comment ref="BA1" authorId="0">
      <text>
        <r>
          <rPr>
            <b/>
            <sz val="12"/>
            <color indexed="10"/>
            <rFont val="Tahoma"/>
            <family val="2"/>
          </rPr>
          <t>Počet Okruhů Běhu</t>
        </r>
      </text>
    </comment>
    <comment ref="BC1" authorId="0">
      <text>
        <r>
          <rPr>
            <b/>
            <sz val="12"/>
            <color indexed="10"/>
            <rFont val="Tahoma"/>
            <family val="2"/>
          </rPr>
          <t>Počet Okruhů Kola</t>
        </r>
      </text>
    </comment>
  </commentList>
</comments>
</file>

<file path=xl/comments4.xml><?xml version="1.0" encoding="utf-8"?>
<comments xmlns="http://schemas.openxmlformats.org/spreadsheetml/2006/main">
  <authors>
    <author>Martin</author>
  </authors>
  <commentList>
    <comment ref="Q55" authorId="0">
      <text>
        <r>
          <rPr>
            <sz val="12"/>
            <rFont val="Tahoma"/>
            <family val="2"/>
          </rPr>
          <t>Filip Zouhar zlomil řídítka.</t>
        </r>
      </text>
    </comment>
  </commentList>
</comments>
</file>

<file path=xl/sharedStrings.xml><?xml version="1.0" encoding="utf-8"?>
<sst xmlns="http://schemas.openxmlformats.org/spreadsheetml/2006/main" count="6133" uniqueCount="302">
  <si>
    <t>1.</t>
  </si>
  <si>
    <t>2.</t>
  </si>
  <si>
    <t>3.</t>
  </si>
  <si>
    <t>4.</t>
  </si>
  <si>
    <t>5.</t>
  </si>
  <si>
    <t>6.</t>
  </si>
  <si>
    <t>7.</t>
  </si>
  <si>
    <t>8.</t>
  </si>
  <si>
    <t>9.</t>
  </si>
  <si>
    <t>10.</t>
  </si>
  <si>
    <t>11.</t>
  </si>
  <si>
    <t>12.</t>
  </si>
  <si>
    <t>13.</t>
  </si>
  <si>
    <t>14.</t>
  </si>
  <si>
    <t>15.</t>
  </si>
  <si>
    <t>16.</t>
  </si>
  <si>
    <t>17.</t>
  </si>
  <si>
    <t>18.</t>
  </si>
  <si>
    <t>19.</t>
  </si>
  <si>
    <t>20.</t>
  </si>
  <si>
    <t>21.</t>
  </si>
  <si>
    <t>22.</t>
  </si>
  <si>
    <t>23.</t>
  </si>
  <si>
    <t>31.</t>
  </si>
  <si>
    <t>32.</t>
  </si>
  <si>
    <t>33.</t>
  </si>
  <si>
    <t>41.</t>
  </si>
  <si>
    <t>42.</t>
  </si>
  <si>
    <t>43.</t>
  </si>
  <si>
    <t>51.</t>
  </si>
  <si>
    <t>52.</t>
  </si>
  <si>
    <t>53.</t>
  </si>
  <si>
    <t>61.</t>
  </si>
  <si>
    <t>62.</t>
  </si>
  <si>
    <t>63.</t>
  </si>
  <si>
    <t>71.</t>
  </si>
  <si>
    <t>72.</t>
  </si>
  <si>
    <t>73.</t>
  </si>
  <si>
    <t>Start. č.</t>
  </si>
  <si>
    <t>družstvo</t>
  </si>
  <si>
    <t>čas</t>
  </si>
  <si>
    <t>čas okruhu</t>
  </si>
  <si>
    <r>
      <t>B</t>
    </r>
    <r>
      <rPr>
        <sz val="7"/>
        <rFont val="Arial"/>
        <family val="2"/>
      </rPr>
      <t>ěh</t>
    </r>
    <r>
      <rPr>
        <sz val="10"/>
        <rFont val="Arial"/>
        <family val="2"/>
      </rPr>
      <t xml:space="preserve"> / </t>
    </r>
    <r>
      <rPr>
        <b/>
        <u val="single"/>
        <sz val="10"/>
        <rFont val="Arial"/>
        <family val="2"/>
      </rPr>
      <t>K</t>
    </r>
    <r>
      <rPr>
        <sz val="7"/>
        <rFont val="Arial"/>
        <family val="2"/>
      </rPr>
      <t>olo</t>
    </r>
  </si>
  <si>
    <t>St.č.</t>
  </si>
  <si>
    <t>okruh č. :</t>
  </si>
  <si>
    <t>K</t>
  </si>
  <si>
    <t>B</t>
  </si>
  <si>
    <t>Říha Josef</t>
  </si>
  <si>
    <t>Thieme Alan</t>
  </si>
  <si>
    <t>Oppelt Michal</t>
  </si>
  <si>
    <t>Dycka Petr</t>
  </si>
  <si>
    <t>Brož Michal</t>
  </si>
  <si>
    <t>Kučerová Tamara</t>
  </si>
  <si>
    <t>Janík Tomáš</t>
  </si>
  <si>
    <t>Stracený Milan</t>
  </si>
  <si>
    <t>Škramlíková Jana</t>
  </si>
  <si>
    <t>Vlček Jiří</t>
  </si>
  <si>
    <t>Farda Petr</t>
  </si>
  <si>
    <t>Nový Milan</t>
  </si>
  <si>
    <t>Havlátko Jan</t>
  </si>
  <si>
    <t>Ernest Miroslav</t>
  </si>
  <si>
    <t>Korec Martin</t>
  </si>
  <si>
    <t>Marek Jiří</t>
  </si>
  <si>
    <t>Jarolímek Jan</t>
  </si>
  <si>
    <t>Pořadí</t>
  </si>
  <si>
    <t>Eichlerová žaneta</t>
  </si>
  <si>
    <t>Čečrle Stanislav</t>
  </si>
  <si>
    <t>Pleva Jan</t>
  </si>
  <si>
    <t>Kavalír Petr</t>
  </si>
  <si>
    <t>Lang Jaroslav</t>
  </si>
  <si>
    <t>Špora Petr</t>
  </si>
  <si>
    <t>Běh</t>
  </si>
  <si>
    <t>Kolo</t>
  </si>
  <si>
    <t>Celkové pořadí</t>
  </si>
  <si>
    <t>Pořadí kolo</t>
  </si>
  <si>
    <t>Pořadí běh</t>
  </si>
  <si>
    <t>Čas na trati jednotlivci</t>
  </si>
  <si>
    <t>celkem</t>
  </si>
  <si>
    <t>běh</t>
  </si>
  <si>
    <t>kolo</t>
  </si>
  <si>
    <t>Start.č.</t>
  </si>
  <si>
    <t>POK</t>
  </si>
  <si>
    <t>POB</t>
  </si>
  <si>
    <t>Průměrný čas</t>
  </si>
  <si>
    <t>Průměrný  čas</t>
  </si>
  <si>
    <t>Pořadí dle prům. běhu</t>
  </si>
  <si>
    <t>Pořadí dle prům. kola</t>
  </si>
  <si>
    <t>Kaiser Jan</t>
  </si>
  <si>
    <t>Voska Jiří</t>
  </si>
  <si>
    <t>Voth Jiří</t>
  </si>
  <si>
    <t>"NEPORAZITELNÍ"</t>
  </si>
  <si>
    <t>Majer Pavel</t>
  </si>
  <si>
    <t>Ondreičková Veronika</t>
  </si>
  <si>
    <t>Molcar Miroslav</t>
  </si>
  <si>
    <t>Dolanský Pavel</t>
  </si>
  <si>
    <t>Maťha Vít</t>
  </si>
  <si>
    <t>Molcarová Jana</t>
  </si>
  <si>
    <t>BK Běkodo</t>
  </si>
  <si>
    <t>KSK Team</t>
  </si>
  <si>
    <t>Kroh Jindřich</t>
  </si>
  <si>
    <t>Malý Jiří</t>
  </si>
  <si>
    <t>Černý Jaroslav</t>
  </si>
  <si>
    <t>"PIONÝŘI"</t>
  </si>
  <si>
    <t>Basbas Nikos</t>
  </si>
  <si>
    <t>Eichlerová Žaneta</t>
  </si>
  <si>
    <t>Wipler Martin</t>
  </si>
  <si>
    <t>MaŽaNi</t>
  </si>
  <si>
    <t>Süsserová Lucie</t>
  </si>
  <si>
    <t>Peprna Aliance Lucifer</t>
  </si>
  <si>
    <t>Zouhar Filip</t>
  </si>
  <si>
    <t>1 A</t>
  </si>
  <si>
    <t>2 A</t>
  </si>
  <si>
    <t>3 A</t>
  </si>
  <si>
    <t>2 B</t>
  </si>
  <si>
    <t>1 B</t>
  </si>
  <si>
    <t>1 C</t>
  </si>
  <si>
    <t>2 C</t>
  </si>
  <si>
    <t>3 B</t>
  </si>
  <si>
    <t>3 C</t>
  </si>
  <si>
    <t>4 A</t>
  </si>
  <si>
    <t>5 B</t>
  </si>
  <si>
    <t>4 B</t>
  </si>
  <si>
    <t>4 C</t>
  </si>
  <si>
    <t>5 A</t>
  </si>
  <si>
    <t>5 C</t>
  </si>
  <si>
    <t>6 A</t>
  </si>
  <si>
    <t>6 B</t>
  </si>
  <si>
    <t>6 C</t>
  </si>
  <si>
    <t>7 A</t>
  </si>
  <si>
    <t>7 B</t>
  </si>
  <si>
    <t>7 C</t>
  </si>
  <si>
    <t>8 A</t>
  </si>
  <si>
    <t>8 B</t>
  </si>
  <si>
    <t>8 C</t>
  </si>
  <si>
    <t>9 A</t>
  </si>
  <si>
    <t>9 B</t>
  </si>
  <si>
    <t>9 C</t>
  </si>
  <si>
    <t>10 A</t>
  </si>
  <si>
    <t>10 B</t>
  </si>
  <si>
    <t>10 C</t>
  </si>
  <si>
    <t>Richterová Martina</t>
  </si>
  <si>
    <t>Holková Andrea</t>
  </si>
  <si>
    <t>11 A</t>
  </si>
  <si>
    <t>11 B</t>
  </si>
  <si>
    <t>11 C</t>
  </si>
  <si>
    <t>Valtr Vladimír</t>
  </si>
  <si>
    <t>Beránek Miroslav</t>
  </si>
  <si>
    <t>Dvě generace</t>
  </si>
  <si>
    <t>Panny</t>
  </si>
  <si>
    <t>C</t>
  </si>
  <si>
    <t>A</t>
  </si>
  <si>
    <t>12 A</t>
  </si>
  <si>
    <t>12 B</t>
  </si>
  <si>
    <t>12 C</t>
  </si>
  <si>
    <t>13 A</t>
  </si>
  <si>
    <t>13 B</t>
  </si>
  <si>
    <t>13 C</t>
  </si>
  <si>
    <t>14 A</t>
  </si>
  <si>
    <t>14 B</t>
  </si>
  <si>
    <t>14 C</t>
  </si>
  <si>
    <t>15 A</t>
  </si>
  <si>
    <t>15 B</t>
  </si>
  <si>
    <t>15 C</t>
  </si>
  <si>
    <t>Richter Martin ml.</t>
  </si>
  <si>
    <t>GRIMASY</t>
  </si>
  <si>
    <t>LOKO Teplice</t>
  </si>
  <si>
    <t>Jeřábek Vojtěch</t>
  </si>
  <si>
    <t>Voska Vojtěch</t>
  </si>
  <si>
    <t>Klír Jakub</t>
  </si>
  <si>
    <t>KSK - Team</t>
  </si>
  <si>
    <t>Novakovský Jan</t>
  </si>
  <si>
    <t>Team A</t>
  </si>
  <si>
    <t>Melichar Jan</t>
  </si>
  <si>
    <t>KL - SPORT</t>
  </si>
  <si>
    <t>Bláha Daniel</t>
  </si>
  <si>
    <t>Wildumetzová Barbora</t>
  </si>
  <si>
    <t>Nestler Lukáš</t>
  </si>
  <si>
    <t>BK Běkodo 2</t>
  </si>
  <si>
    <t>MAŽANI</t>
  </si>
  <si>
    <t>BK Běkodo 1</t>
  </si>
  <si>
    <t>Matěcha Miroslav</t>
  </si>
  <si>
    <t>Herman Milan</t>
  </si>
  <si>
    <t>Souček Jaroslav</t>
  </si>
  <si>
    <t>OUTSIDEŘI</t>
  </si>
  <si>
    <t>Šlegrová Ivana</t>
  </si>
  <si>
    <t>Zbuzková Blanka</t>
  </si>
  <si>
    <t>Bringlerová Nikola</t>
  </si>
  <si>
    <t>S.L.O. ŽENKY</t>
  </si>
  <si>
    <t>Basbasová Lenka</t>
  </si>
  <si>
    <t>Kantová Olga</t>
  </si>
  <si>
    <t>Karešová Světla</t>
  </si>
  <si>
    <t>3M</t>
  </si>
  <si>
    <t>Restaurace 21</t>
  </si>
  <si>
    <t>Voth Aleš</t>
  </si>
  <si>
    <t>Svatá Trojice</t>
  </si>
  <si>
    <t>Bláha Jan</t>
  </si>
  <si>
    <t>Beránek Jan</t>
  </si>
  <si>
    <t>Slawischová Marcela</t>
  </si>
  <si>
    <t>Ústí</t>
  </si>
  <si>
    <t>Vágnerová Veronika</t>
  </si>
  <si>
    <t>Fiklíková Petra</t>
  </si>
  <si>
    <t>Fischerová Jana</t>
  </si>
  <si>
    <t>Liga Výjimečných</t>
  </si>
  <si>
    <t>Zbuzek Jaroslav</t>
  </si>
  <si>
    <t>Zbuzek Michal</t>
  </si>
  <si>
    <t xml:space="preserve">B </t>
  </si>
  <si>
    <t>Výsledková listina Doubravského duatlonu družstev (3D) 2010 - 1. ročník</t>
  </si>
  <si>
    <t>Výsledková listina Doubravského duatlonu družstev (3D) 2011 - 2. ročník</t>
  </si>
  <si>
    <t>Výsledková listina Doubravského duatlonu družstev (3D) 2012 - 3. ročník</t>
  </si>
  <si>
    <t>0.</t>
  </si>
  <si>
    <r>
      <t>B</t>
    </r>
    <r>
      <rPr>
        <sz val="7"/>
        <rFont val="Arial"/>
        <family val="2"/>
      </rPr>
      <t>ěh</t>
    </r>
    <r>
      <rPr>
        <sz val="10"/>
        <rFont val="Arial"/>
        <family val="2"/>
      </rPr>
      <t xml:space="preserve"> / </t>
    </r>
    <r>
      <rPr>
        <b/>
        <u val="single"/>
        <sz val="10"/>
        <rFont val="Arial"/>
        <family val="2"/>
      </rPr>
      <t>K</t>
    </r>
    <r>
      <rPr>
        <sz val="7"/>
        <rFont val="Arial"/>
        <family val="2"/>
      </rPr>
      <t>olo</t>
    </r>
  </si>
  <si>
    <t>Běkodo I.</t>
  </si>
  <si>
    <t>Bublová Naďa</t>
  </si>
  <si>
    <t>Los Lemros</t>
  </si>
  <si>
    <t>Wildcats</t>
  </si>
  <si>
    <t>Kabátová Andrea</t>
  </si>
  <si>
    <t>Holubičková Lenka</t>
  </si>
  <si>
    <t>Špírková Lenka</t>
  </si>
  <si>
    <t>Happy Tree Friends</t>
  </si>
  <si>
    <t>Ondričková Veronika</t>
  </si>
  <si>
    <t>KL Sport Most</t>
  </si>
  <si>
    <t>Nestlerová Klára</t>
  </si>
  <si>
    <t>Richter Martin</t>
  </si>
  <si>
    <t>Běkodo II.</t>
  </si>
  <si>
    <t>Kareš Jakub</t>
  </si>
  <si>
    <t>Kosmonauti</t>
  </si>
  <si>
    <t>Krušnohorské trio</t>
  </si>
  <si>
    <t>Wojtaszek Bronislav</t>
  </si>
  <si>
    <t>Kříž Petr</t>
  </si>
  <si>
    <t>Nejedlá Petra</t>
  </si>
  <si>
    <t>Bojovnice</t>
  </si>
  <si>
    <t>Bučilová Michala</t>
  </si>
  <si>
    <t>Souchová Helena</t>
  </si>
  <si>
    <t>Kozáková Pavla</t>
  </si>
  <si>
    <t>Avengers</t>
  </si>
  <si>
    <t>Falk Pavel</t>
  </si>
  <si>
    <t>Rež Zdeněk</t>
  </si>
  <si>
    <t>My tri z Nitry</t>
  </si>
  <si>
    <t>Bnčurik Vlado</t>
  </si>
  <si>
    <t>Antidogs</t>
  </si>
  <si>
    <t>Triatlonistky</t>
  </si>
  <si>
    <t>Vápeníková Jana</t>
  </si>
  <si>
    <t>Vrátná Alena</t>
  </si>
  <si>
    <t>Výsledková listina Doubravského duatlonu družstev (3D) 2013 - 4. ročník</t>
  </si>
  <si>
    <t>16 A</t>
  </si>
  <si>
    <t>16 B</t>
  </si>
  <si>
    <t>16 C</t>
  </si>
  <si>
    <t>17 A</t>
  </si>
  <si>
    <t>17 B</t>
  </si>
  <si>
    <t>17 C</t>
  </si>
  <si>
    <t>18 A</t>
  </si>
  <si>
    <t>18 B</t>
  </si>
  <si>
    <t>18 C</t>
  </si>
  <si>
    <t>19 A</t>
  </si>
  <si>
    <t>19 B</t>
  </si>
  <si>
    <t>19 C</t>
  </si>
  <si>
    <t>20 A</t>
  </si>
  <si>
    <t>20 B</t>
  </si>
  <si>
    <t>20 C</t>
  </si>
  <si>
    <t>Liga výjimečných</t>
  </si>
  <si>
    <t>Prokeš Dušan</t>
  </si>
  <si>
    <t>Rejmanová Eva</t>
  </si>
  <si>
    <t>Kavalíři</t>
  </si>
  <si>
    <t>MAM</t>
  </si>
  <si>
    <t>Čekalová Michaela</t>
  </si>
  <si>
    <t>Nestlerová Adéla</t>
  </si>
  <si>
    <t>Rock n´ Run</t>
  </si>
  <si>
    <t>Antalová Laďka</t>
  </si>
  <si>
    <t>Pastyříková Adéla</t>
  </si>
  <si>
    <t>Holá Míša</t>
  </si>
  <si>
    <t>Náhradníci</t>
  </si>
  <si>
    <t>Novák Miloš</t>
  </si>
  <si>
    <t>Leiterman David</t>
  </si>
  <si>
    <t xml:space="preserve"> B</t>
  </si>
  <si>
    <t>,</t>
  </si>
  <si>
    <t>Výsledková listina Doubravského duatlonu družstev (3D) 2014 - 5. ročník</t>
  </si>
  <si>
    <t>Vágnerová veronika</t>
  </si>
  <si>
    <t>Melenová Hana</t>
  </si>
  <si>
    <t>Údernice</t>
  </si>
  <si>
    <t>BUVAVA</t>
  </si>
  <si>
    <t>Vajová Jana</t>
  </si>
  <si>
    <t>Valentová Jitka</t>
  </si>
  <si>
    <t>Běkodo</t>
  </si>
  <si>
    <t>The Champions</t>
  </si>
  <si>
    <t>Rusínová Zuzana</t>
  </si>
  <si>
    <t>LOSAN Teplice</t>
  </si>
  <si>
    <t>Rozlílková Petra</t>
  </si>
  <si>
    <t>Bažant Zdeněk</t>
  </si>
  <si>
    <t>MaJa</t>
  </si>
  <si>
    <t>MRTVOLY 134</t>
  </si>
  <si>
    <t>Voslka Jiří</t>
  </si>
  <si>
    <t>Leittermann David</t>
  </si>
  <si>
    <t>My-tři</t>
  </si>
  <si>
    <t>Stržino</t>
  </si>
  <si>
    <t>Žižka Jiří</t>
  </si>
  <si>
    <t>LOTE</t>
  </si>
  <si>
    <t>Hamr Jiří</t>
  </si>
  <si>
    <t>Postradatelní</t>
  </si>
  <si>
    <t>Bublová Petra</t>
  </si>
  <si>
    <t>Březinová Dagmar</t>
  </si>
  <si>
    <t>DSQ</t>
  </si>
  <si>
    <t>Strnad Tomáš</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</si>
</sst>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ss;@"/>
    <numFmt numFmtId="173" formatCode="&quot;Yes&quot;;&quot;Yes&quot;;&quot;No&quot;"/>
    <numFmt numFmtId="174" formatCode="&quot;True&quot;;&quot;True&quot;;&quot;False&quot;"/>
    <numFmt numFmtId="175" formatCode="&quot;On&quot;;&quot;On&quot;;&quot;Off&quot;"/>
    <numFmt numFmtId="176" formatCode="[h]:mm:ss;@"/>
    <numFmt numFmtId="177" formatCode="#,##0.0"/>
  </numFmts>
  <fonts count="53">
    <font>
      <sz val="10"/>
      <name val="Arial"/>
      <family val="0"/>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27"/>
      <name val="Calibri"/>
      <family val="2"/>
    </font>
    <font>
      <b/>
      <sz val="11"/>
      <color indexed="8"/>
      <name val="Calibri"/>
      <family val="2"/>
    </font>
    <font>
      <sz val="11"/>
      <color indexed="20"/>
      <name val="Calibri"/>
      <family val="2"/>
    </font>
    <font>
      <b/>
      <sz val="11"/>
      <color indexed="27"/>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0"/>
      <name val="Arial"/>
      <family val="2"/>
    </font>
    <font>
      <sz val="8"/>
      <name val="Arial"/>
      <family val="2"/>
    </font>
    <font>
      <sz val="7"/>
      <name val="Arial"/>
      <family val="2"/>
    </font>
    <font>
      <b/>
      <sz val="10"/>
      <color indexed="18"/>
      <name val="Arial"/>
      <family val="2"/>
    </font>
    <font>
      <sz val="11"/>
      <name val="Arial"/>
      <family val="2"/>
    </font>
    <font>
      <b/>
      <sz val="11"/>
      <color indexed="16"/>
      <name val="Arial"/>
      <family val="2"/>
    </font>
    <font>
      <b/>
      <sz val="11"/>
      <color indexed="10"/>
      <name val="Arial"/>
      <family val="2"/>
    </font>
    <font>
      <b/>
      <sz val="11"/>
      <color indexed="61"/>
      <name val="Arial"/>
      <family val="2"/>
    </font>
    <font>
      <sz val="10"/>
      <color indexed="10"/>
      <name val="Arial"/>
      <family val="2"/>
    </font>
    <font>
      <b/>
      <sz val="16"/>
      <color indexed="12"/>
      <name val="Arial"/>
      <family val="2"/>
    </font>
    <font>
      <b/>
      <sz val="20"/>
      <color indexed="10"/>
      <name val="Arial"/>
      <family val="2"/>
    </font>
    <font>
      <b/>
      <sz val="11"/>
      <color indexed="17"/>
      <name val="Arial"/>
      <family val="2"/>
    </font>
    <font>
      <b/>
      <sz val="12"/>
      <color indexed="61"/>
      <name val="Arial"/>
      <family val="2"/>
    </font>
    <font>
      <sz val="12"/>
      <color indexed="61"/>
      <name val="Arial"/>
      <family val="2"/>
    </font>
    <font>
      <sz val="12"/>
      <name val="Arial"/>
      <family val="2"/>
    </font>
    <font>
      <b/>
      <sz val="16"/>
      <color indexed="17"/>
      <name val="Arial"/>
      <family val="2"/>
    </font>
    <font>
      <b/>
      <sz val="11"/>
      <name val="Arial"/>
      <family val="2"/>
    </font>
    <font>
      <b/>
      <sz val="10"/>
      <color indexed="10"/>
      <name val="Arial"/>
      <family val="2"/>
    </font>
    <font>
      <sz val="11"/>
      <color indexed="10"/>
      <name val="Arial"/>
      <family val="2"/>
    </font>
    <font>
      <b/>
      <sz val="11"/>
      <color indexed="18"/>
      <name val="Arial"/>
      <family val="2"/>
    </font>
    <font>
      <sz val="10"/>
      <color indexed="16"/>
      <name val="Arial"/>
      <family val="2"/>
    </font>
    <font>
      <b/>
      <sz val="16"/>
      <color indexed="60"/>
      <name val="Arial"/>
      <family val="2"/>
    </font>
    <font>
      <sz val="12"/>
      <name val="Tahoma"/>
      <family val="2"/>
    </font>
    <font>
      <b/>
      <sz val="12"/>
      <color indexed="10"/>
      <name val="Tahoma"/>
      <family val="2"/>
    </font>
    <font>
      <b/>
      <sz val="20"/>
      <name val="Arial"/>
      <family val="2"/>
    </font>
    <font>
      <b/>
      <sz val="14"/>
      <color indexed="61"/>
      <name val="Arial"/>
      <family val="2"/>
    </font>
    <font>
      <sz val="14"/>
      <color indexed="61"/>
      <name val="Arial"/>
      <family val="2"/>
    </font>
    <font>
      <sz val="14"/>
      <name val="Arial"/>
      <family val="2"/>
    </font>
    <font>
      <b/>
      <sz val="16"/>
      <color indexed="10"/>
      <name val="Arial"/>
      <family val="2"/>
    </font>
    <font>
      <b/>
      <sz val="10"/>
      <color indexed="60"/>
      <name val="Arial"/>
      <family val="2"/>
    </font>
    <font>
      <b/>
      <sz val="14"/>
      <color indexed="12"/>
      <name val="Arial"/>
      <family val="2"/>
    </font>
    <font>
      <b/>
      <sz val="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11"/>
      </left>
      <right style="thin">
        <color indexed="11"/>
      </right>
      <top style="thin">
        <color indexed="11"/>
      </top>
      <bottom style="thin">
        <color indexed="11"/>
      </bottom>
    </border>
    <border>
      <left>
        <color indexed="63"/>
      </left>
      <right>
        <color indexed="63"/>
      </right>
      <top>
        <color indexed="63"/>
      </top>
      <bottom style="double"/>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double"/>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double"/>
    </border>
    <border>
      <left>
        <color indexed="63"/>
      </left>
      <right style="thick"/>
      <top style="thick"/>
      <bottom>
        <color indexed="63"/>
      </bottom>
    </border>
    <border>
      <left>
        <color indexed="63"/>
      </left>
      <right style="thick"/>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6"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0" fontId="7" fillId="11" borderId="0" applyNumberFormat="0" applyBorder="0" applyAlignment="0" applyProtection="0"/>
    <xf numFmtId="0" fontId="8" fillId="12"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8" borderId="0" applyNumberFormat="0" applyBorder="0" applyAlignment="0" applyProtection="0"/>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14" fillId="0" borderId="7" applyNumberFormat="0" applyFill="0" applyAlignment="0" applyProtection="0"/>
    <xf numFmtId="0" fontId="2" fillId="0" borderId="0" applyNumberFormat="0" applyFill="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2" borderId="8" applyNumberFormat="0" applyAlignment="0" applyProtection="0"/>
    <xf numFmtId="0" fontId="19" fillId="2" borderId="9" applyNumberFormat="0" applyAlignment="0" applyProtection="0"/>
    <xf numFmtId="0" fontId="20" fillId="0" borderId="0" applyNumberForma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cellStyleXfs>
  <cellXfs count="251">
    <xf numFmtId="0" fontId="0" fillId="0" borderId="0" xfId="0" applyAlignment="1">
      <alignment/>
    </xf>
    <xf numFmtId="0" fontId="0" fillId="0" borderId="0" xfId="0" applyAlignment="1">
      <alignment horizontal="center"/>
    </xf>
    <xf numFmtId="0" fontId="21" fillId="0" borderId="0" xfId="0" applyFont="1" applyBorder="1" applyAlignment="1">
      <alignment horizontal="left"/>
    </xf>
    <xf numFmtId="21" fontId="24" fillId="0" borderId="0" xfId="47" applyNumberFormat="1" applyFont="1" applyFill="1" applyBorder="1" applyAlignment="1">
      <alignment horizontal="center" vertical="center"/>
      <protection/>
    </xf>
    <xf numFmtId="0" fontId="0" fillId="0" borderId="0" xfId="0" applyFill="1" applyAlignment="1">
      <alignment horizontal="center"/>
    </xf>
    <xf numFmtId="0" fontId="25" fillId="0" borderId="0" xfId="0" applyFont="1" applyAlignment="1">
      <alignment/>
    </xf>
    <xf numFmtId="0" fontId="0" fillId="0" borderId="0" xfId="0" applyFont="1" applyAlignment="1">
      <alignment/>
    </xf>
    <xf numFmtId="0" fontId="29" fillId="0" borderId="0" xfId="0" applyFont="1" applyAlignment="1">
      <alignment/>
    </xf>
    <xf numFmtId="45" fontId="26" fillId="0" borderId="0" xfId="47" applyNumberFormat="1" applyFont="1" applyFill="1" applyBorder="1" applyAlignment="1">
      <alignment horizontal="center" vertical="center"/>
      <protection/>
    </xf>
    <xf numFmtId="45" fontId="26" fillId="0" borderId="0" xfId="47" applyNumberFormat="1" applyFont="1" applyFill="1" applyBorder="1" applyAlignment="1">
      <alignment horizontal="center" vertical="center"/>
      <protection/>
    </xf>
    <xf numFmtId="45" fontId="28" fillId="0" borderId="0" xfId="47" applyNumberFormat="1" applyFont="1" applyFill="1" applyBorder="1" applyAlignment="1">
      <alignment horizontal="center" vertical="center"/>
      <protection/>
    </xf>
    <xf numFmtId="45" fontId="27" fillId="0" borderId="0" xfId="47" applyNumberFormat="1" applyFont="1" applyFill="1" applyBorder="1" applyAlignment="1">
      <alignment horizontal="center" vertical="center"/>
      <protection/>
    </xf>
    <xf numFmtId="0" fontId="34" fillId="0" borderId="0" xfId="0" applyFont="1" applyFill="1" applyAlignment="1">
      <alignment/>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center" vertical="center"/>
    </xf>
    <xf numFmtId="0" fontId="0" fillId="6" borderId="0" xfId="0" applyFill="1" applyAlignment="1">
      <alignment/>
    </xf>
    <xf numFmtId="0" fontId="34" fillId="6" borderId="0" xfId="0" applyFont="1" applyFill="1" applyAlignment="1">
      <alignment/>
    </xf>
    <xf numFmtId="21" fontId="38" fillId="0" borderId="0" xfId="47" applyNumberFormat="1" applyFont="1" applyFill="1" applyBorder="1" applyAlignment="1">
      <alignment horizontal="center" vertical="center"/>
      <protection/>
    </xf>
    <xf numFmtId="21" fontId="29" fillId="0" borderId="0" xfId="47" applyNumberFormat="1" applyFont="1" applyFill="1" applyBorder="1" applyAlignment="1">
      <alignment horizontal="center" vertical="center"/>
      <protection/>
    </xf>
    <xf numFmtId="45" fontId="39" fillId="0" borderId="0" xfId="47" applyNumberFormat="1" applyFont="1" applyFill="1" applyBorder="1" applyAlignment="1">
      <alignment horizontal="center" vertical="center"/>
      <protection/>
    </xf>
    <xf numFmtId="0" fontId="29" fillId="6"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21" fontId="40" fillId="0" borderId="10" xfId="47" applyNumberFormat="1" applyFont="1" applyFill="1" applyBorder="1" applyAlignment="1">
      <alignment horizontal="center" vertical="center"/>
      <protection/>
    </xf>
    <xf numFmtId="21" fontId="3" fillId="0" borderId="0" xfId="0" applyNumberFormat="1" applyFont="1" applyAlignment="1">
      <alignment horizontal="center" vertical="center"/>
    </xf>
    <xf numFmtId="21" fontId="0" fillId="0" borderId="0" xfId="0" applyNumberFormat="1" applyAlignment="1">
      <alignment horizontal="center" vertical="center"/>
    </xf>
    <xf numFmtId="1" fontId="0" fillId="0" borderId="0" xfId="0" applyNumberFormat="1" applyAlignment="1">
      <alignment horizontal="center" vertical="center"/>
    </xf>
    <xf numFmtId="45" fontId="0" fillId="0" borderId="0" xfId="0" applyNumberFormat="1" applyAlignment="1">
      <alignment horizontal="center" vertical="center"/>
    </xf>
    <xf numFmtId="0" fontId="37" fillId="0" borderId="0" xfId="0" applyFont="1" applyAlignment="1">
      <alignment horizontal="center" vertical="center"/>
    </xf>
    <xf numFmtId="0" fontId="25" fillId="0" borderId="0" xfId="0" applyFont="1" applyAlignment="1">
      <alignment horizontal="center" vertical="center"/>
    </xf>
    <xf numFmtId="1" fontId="25" fillId="0" borderId="0" xfId="0" applyNumberFormat="1" applyFont="1" applyAlignment="1">
      <alignment horizontal="center" vertical="center"/>
    </xf>
    <xf numFmtId="45" fontId="25" fillId="0" borderId="0" xfId="0" applyNumberFormat="1" applyFont="1" applyAlignment="1">
      <alignment horizontal="center" vertical="center"/>
    </xf>
    <xf numFmtId="0" fontId="0" fillId="6" borderId="0" xfId="0" applyFill="1" applyAlignment="1">
      <alignment horizontal="center" vertical="center"/>
    </xf>
    <xf numFmtId="0" fontId="3" fillId="6" borderId="0" xfId="0" applyFont="1" applyFill="1" applyAlignment="1">
      <alignment horizontal="center" vertical="center"/>
    </xf>
    <xf numFmtId="1" fontId="0" fillId="6" borderId="0" xfId="0" applyNumberFormat="1" applyFill="1" applyAlignment="1">
      <alignment horizontal="center" vertical="center"/>
    </xf>
    <xf numFmtId="45" fontId="0" fillId="6" borderId="0" xfId="0" applyNumberFormat="1" applyFill="1" applyAlignment="1">
      <alignment horizontal="center" vertical="center"/>
    </xf>
    <xf numFmtId="0" fontId="41" fillId="0" borderId="0" xfId="0" applyFont="1" applyFill="1" applyAlignment="1">
      <alignment horizontal="center"/>
    </xf>
    <xf numFmtId="0" fontId="0" fillId="8" borderId="0" xfId="0" applyFont="1" applyFill="1" applyAlignment="1">
      <alignment/>
    </xf>
    <xf numFmtId="0" fontId="0" fillId="8" borderId="0" xfId="0" applyFill="1" applyAlignment="1">
      <alignment/>
    </xf>
    <xf numFmtId="0" fontId="0" fillId="13" borderId="0" xfId="0" applyFill="1" applyAlignment="1">
      <alignment/>
    </xf>
    <xf numFmtId="49" fontId="0" fillId="0" borderId="0" xfId="0" applyNumberFormat="1" applyAlignment="1">
      <alignment/>
    </xf>
    <xf numFmtId="46" fontId="24" fillId="0" borderId="0" xfId="47" applyNumberFormat="1" applyFont="1" applyFill="1" applyBorder="1" applyAlignment="1">
      <alignment horizontal="center" vertical="center"/>
      <protection/>
    </xf>
    <xf numFmtId="49" fontId="0" fillId="0" borderId="0" xfId="0" applyNumberFormat="1" applyFont="1" applyAlignment="1">
      <alignment horizontal="center"/>
    </xf>
    <xf numFmtId="21" fontId="0" fillId="0" borderId="0" xfId="0" applyNumberFormat="1" applyFont="1" applyAlignment="1">
      <alignment horizontal="center" vertical="center"/>
    </xf>
    <xf numFmtId="1" fontId="0" fillId="0" borderId="0" xfId="0" applyNumberFormat="1" applyFont="1" applyAlignment="1">
      <alignment horizontal="center" vertical="center"/>
    </xf>
    <xf numFmtId="45" fontId="0" fillId="0" borderId="0" xfId="0" applyNumberFormat="1" applyFont="1" applyAlignment="1">
      <alignment horizontal="center" vertical="center"/>
    </xf>
    <xf numFmtId="0" fontId="0" fillId="0" borderId="0" xfId="0" applyFont="1" applyAlignment="1">
      <alignment horizontal="center" vertical="center"/>
    </xf>
    <xf numFmtId="0" fontId="34" fillId="0" borderId="0" xfId="0" applyFont="1" applyAlignment="1">
      <alignment horizontal="center" vertical="center"/>
    </xf>
    <xf numFmtId="46" fontId="25" fillId="0" borderId="0" xfId="0" applyNumberFormat="1" applyFont="1" applyAlignment="1">
      <alignment horizontal="center" vertical="center"/>
    </xf>
    <xf numFmtId="0" fontId="25" fillId="0" borderId="0" xfId="0" applyFont="1" applyAlignment="1">
      <alignment horizontal="center" vertical="center"/>
    </xf>
    <xf numFmtId="1" fontId="25" fillId="0" borderId="0" xfId="0" applyNumberFormat="1" applyFont="1" applyAlignment="1">
      <alignment horizontal="center" vertical="center"/>
    </xf>
    <xf numFmtId="45" fontId="25" fillId="0" borderId="0" xfId="0" applyNumberFormat="1" applyFont="1" applyAlignment="1">
      <alignment horizontal="center" vertical="center"/>
    </xf>
    <xf numFmtId="0" fontId="0" fillId="6" borderId="0" xfId="0" applyFont="1" applyFill="1" applyAlignment="1">
      <alignment horizontal="center" vertical="center"/>
    </xf>
    <xf numFmtId="1" fontId="0" fillId="6" borderId="0" xfId="0" applyNumberFormat="1" applyFont="1" applyFill="1" applyAlignment="1">
      <alignment horizontal="center" vertical="center"/>
    </xf>
    <xf numFmtId="45" fontId="0" fillId="6" borderId="0" xfId="0" applyNumberFormat="1" applyFont="1" applyFill="1" applyAlignment="1">
      <alignment horizontal="center" vertical="center"/>
    </xf>
    <xf numFmtId="46" fontId="0" fillId="0" borderId="0" xfId="0" applyNumberFormat="1"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6" borderId="0" xfId="0" applyFont="1" applyFill="1" applyAlignment="1">
      <alignment horizontal="center"/>
    </xf>
    <xf numFmtId="0" fontId="0" fillId="6" borderId="0" xfId="0" applyFont="1" applyFill="1" applyAlignment="1">
      <alignment/>
    </xf>
    <xf numFmtId="46" fontId="0" fillId="0" borderId="0" xfId="0" applyNumberFormat="1" applyFont="1" applyAlignment="1">
      <alignment/>
    </xf>
    <xf numFmtId="0" fontId="29" fillId="13" borderId="0" xfId="0" applyFont="1" applyFill="1" applyAlignment="1">
      <alignment/>
    </xf>
    <xf numFmtId="45" fontId="27" fillId="0" borderId="0" xfId="47" applyNumberFormat="1" applyFont="1" applyFill="1" applyBorder="1" applyAlignment="1">
      <alignment horizontal="center" vertical="center"/>
      <protection/>
    </xf>
    <xf numFmtId="0" fontId="29" fillId="8" borderId="0" xfId="0" applyFont="1" applyFill="1" applyAlignment="1">
      <alignment/>
    </xf>
    <xf numFmtId="1" fontId="38" fillId="0" borderId="0" xfId="47" applyNumberFormat="1" applyFont="1" applyFill="1" applyBorder="1" applyAlignment="1">
      <alignment horizontal="center" vertical="center"/>
      <protection/>
    </xf>
    <xf numFmtId="0" fontId="38" fillId="6" borderId="0" xfId="0" applyFont="1" applyFill="1" applyAlignment="1">
      <alignment horizontal="center"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vertical="center" wrapText="1"/>
    </xf>
    <xf numFmtId="0" fontId="0" fillId="0" borderId="13" xfId="0" applyBorder="1" applyAlignment="1">
      <alignment/>
    </xf>
    <xf numFmtId="49" fontId="0" fillId="0" borderId="12" xfId="0" applyNumberFormat="1" applyBorder="1" applyAlignment="1">
      <alignment/>
    </xf>
    <xf numFmtId="0" fontId="0" fillId="8" borderId="0" xfId="0" applyFont="1" applyFill="1" applyBorder="1" applyAlignment="1">
      <alignment/>
    </xf>
    <xf numFmtId="49" fontId="0" fillId="0" borderId="0" xfId="0" applyNumberFormat="1" applyFont="1" applyBorder="1" applyAlignment="1">
      <alignment horizontal="center"/>
    </xf>
    <xf numFmtId="21"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45"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8" borderId="0" xfId="0" applyFill="1" applyBorder="1" applyAlignment="1">
      <alignment/>
    </xf>
    <xf numFmtId="0" fontId="0" fillId="0" borderId="0" xfId="0" applyFill="1" applyBorder="1" applyAlignment="1">
      <alignment horizontal="center"/>
    </xf>
    <xf numFmtId="0" fontId="25" fillId="0" borderId="12" xfId="0" applyFont="1" applyBorder="1" applyAlignment="1">
      <alignment/>
    </xf>
    <xf numFmtId="0" fontId="25" fillId="0" borderId="0" xfId="0" applyFont="1" applyBorder="1" applyAlignment="1">
      <alignment/>
    </xf>
    <xf numFmtId="0" fontId="0" fillId="0" borderId="0" xfId="0" applyFont="1" applyBorder="1" applyAlignment="1">
      <alignment/>
    </xf>
    <xf numFmtId="0" fontId="34" fillId="0" borderId="0" xfId="0" applyFont="1" applyBorder="1" applyAlignment="1">
      <alignment horizontal="center" vertical="center"/>
    </xf>
    <xf numFmtId="46"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1" fontId="25" fillId="0" borderId="0" xfId="0" applyNumberFormat="1" applyFont="1" applyBorder="1" applyAlignment="1">
      <alignment horizontal="center" vertical="center"/>
    </xf>
    <xf numFmtId="45" fontId="25" fillId="0" borderId="0" xfId="0" applyNumberFormat="1" applyFont="1" applyBorder="1" applyAlignment="1">
      <alignment horizontal="center" vertical="center"/>
    </xf>
    <xf numFmtId="0" fontId="0" fillId="6" borderId="12" xfId="0" applyFill="1" applyBorder="1" applyAlignment="1">
      <alignment/>
    </xf>
    <xf numFmtId="0" fontId="0" fillId="6" borderId="0" xfId="0" applyFill="1" applyBorder="1" applyAlignment="1">
      <alignment/>
    </xf>
    <xf numFmtId="0" fontId="38" fillId="6" borderId="0" xfId="0" applyFont="1" applyFill="1" applyBorder="1" applyAlignment="1">
      <alignment horizontal="center" vertical="center"/>
    </xf>
    <xf numFmtId="0" fontId="3" fillId="6" borderId="0" xfId="0" applyFont="1" applyFill="1" applyBorder="1" applyAlignment="1">
      <alignment horizontal="center" vertical="center"/>
    </xf>
    <xf numFmtId="0" fontId="0" fillId="6" borderId="0" xfId="0" applyFill="1" applyBorder="1" applyAlignment="1">
      <alignment horizontal="center" vertical="center"/>
    </xf>
    <xf numFmtId="0" fontId="34" fillId="6" borderId="0" xfId="0" applyFont="1" applyFill="1" applyBorder="1" applyAlignment="1">
      <alignment/>
    </xf>
    <xf numFmtId="0" fontId="0" fillId="6" borderId="0" xfId="0" applyFont="1" applyFill="1" applyBorder="1" applyAlignment="1">
      <alignment horizontal="center" vertical="center"/>
    </xf>
    <xf numFmtId="1" fontId="0" fillId="6" borderId="0" xfId="0" applyNumberFormat="1" applyFont="1" applyFill="1" applyBorder="1" applyAlignment="1">
      <alignment horizontal="center" vertical="center"/>
    </xf>
    <xf numFmtId="45" fontId="0" fillId="6" borderId="0" xfId="0" applyNumberFormat="1" applyFont="1" applyFill="1" applyBorder="1" applyAlignment="1">
      <alignment horizontal="center" vertical="center"/>
    </xf>
    <xf numFmtId="0" fontId="0" fillId="6" borderId="13" xfId="0" applyFont="1" applyFill="1" applyBorder="1" applyAlignment="1">
      <alignment horizontal="center" vertical="center"/>
    </xf>
    <xf numFmtId="0" fontId="38"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1" fillId="0" borderId="0" xfId="0" applyFont="1" applyFill="1" applyBorder="1" applyAlignment="1">
      <alignment horizontal="center"/>
    </xf>
    <xf numFmtId="0" fontId="34" fillId="0" borderId="0" xfId="0" applyFont="1" applyFill="1" applyBorder="1" applyAlignment="1">
      <alignment/>
    </xf>
    <xf numFmtId="0" fontId="0" fillId="13" borderId="0" xfId="0" applyFill="1" applyBorder="1" applyAlignment="1">
      <alignment/>
    </xf>
    <xf numFmtId="0" fontId="3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46" fontId="0" fillId="0" borderId="0" xfId="0" applyNumberFormat="1" applyFont="1" applyBorder="1" applyAlignment="1">
      <alignment horizontal="center" vertical="center"/>
    </xf>
    <xf numFmtId="0" fontId="0" fillId="13" borderId="0" xfId="0" applyFont="1" applyFill="1" applyBorder="1" applyAlignment="1">
      <alignment/>
    </xf>
    <xf numFmtId="0" fontId="29" fillId="8" borderId="0" xfId="0" applyFont="1" applyFill="1" applyBorder="1" applyAlignment="1">
      <alignment/>
    </xf>
    <xf numFmtId="0" fontId="0" fillId="0" borderId="0" xfId="0" applyFont="1" applyBorder="1" applyAlignment="1">
      <alignment/>
    </xf>
    <xf numFmtId="46" fontId="0" fillId="0" borderId="0" xfId="0" applyNumberFormat="1" applyFont="1" applyBorder="1" applyAlignment="1">
      <alignment/>
    </xf>
    <xf numFmtId="0" fontId="0" fillId="0" borderId="0" xfId="0" applyFont="1" applyBorder="1" applyAlignment="1">
      <alignment horizontal="center"/>
    </xf>
    <xf numFmtId="0" fontId="0" fillId="0" borderId="13" xfId="0" applyFont="1" applyBorder="1" applyAlignment="1">
      <alignment horizontal="center"/>
    </xf>
    <xf numFmtId="0" fontId="0" fillId="6" borderId="0" xfId="0" applyFont="1" applyFill="1" applyBorder="1" applyAlignment="1">
      <alignment horizontal="center"/>
    </xf>
    <xf numFmtId="0" fontId="0" fillId="6" borderId="0" xfId="0" applyFont="1" applyFill="1" applyBorder="1" applyAlignment="1">
      <alignment/>
    </xf>
    <xf numFmtId="0" fontId="0" fillId="6" borderId="13" xfId="0" applyFont="1" applyFill="1" applyBorder="1" applyAlignment="1">
      <alignment/>
    </xf>
    <xf numFmtId="0" fontId="0" fillId="3" borderId="0" xfId="0" applyFill="1" applyBorder="1" applyAlignment="1">
      <alignment/>
    </xf>
    <xf numFmtId="0" fontId="0" fillId="3" borderId="0" xfId="0" applyFont="1" applyFill="1" applyBorder="1" applyAlignment="1">
      <alignment/>
    </xf>
    <xf numFmtId="0" fontId="0" fillId="6" borderId="13" xfId="0" applyFill="1" applyBorder="1" applyAlignment="1">
      <alignment/>
    </xf>
    <xf numFmtId="0" fontId="29" fillId="3" borderId="0" xfId="0" applyFont="1" applyFill="1" applyBorder="1" applyAlignment="1">
      <alignment/>
    </xf>
    <xf numFmtId="0" fontId="29" fillId="13" borderId="0" xfId="0" applyFont="1" applyFill="1" applyBorder="1" applyAlignment="1">
      <alignment/>
    </xf>
    <xf numFmtId="0" fontId="0" fillId="6" borderId="14" xfId="0" applyFill="1" applyBorder="1" applyAlignment="1">
      <alignment/>
    </xf>
    <xf numFmtId="0" fontId="0" fillId="6" borderId="15" xfId="0" applyFill="1" applyBorder="1" applyAlignment="1">
      <alignment/>
    </xf>
    <xf numFmtId="0" fontId="0" fillId="6" borderId="16" xfId="0" applyFill="1" applyBorder="1" applyAlignment="1">
      <alignment/>
    </xf>
    <xf numFmtId="45" fontId="0" fillId="0" borderId="0" xfId="0" applyNumberFormat="1" applyFon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xf>
    <xf numFmtId="21"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46"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1" fontId="25" fillId="0" borderId="0" xfId="0" applyNumberFormat="1" applyFont="1" applyBorder="1" applyAlignment="1">
      <alignment horizontal="center" vertical="center"/>
    </xf>
    <xf numFmtId="45" fontId="25" fillId="0" borderId="0" xfId="0" applyNumberFormat="1" applyFont="1" applyBorder="1" applyAlignment="1">
      <alignment horizontal="center" vertical="center"/>
    </xf>
    <xf numFmtId="0" fontId="0" fillId="6" borderId="0" xfId="0" applyFont="1" applyFill="1" applyBorder="1" applyAlignment="1">
      <alignment horizontal="center" vertical="center"/>
    </xf>
    <xf numFmtId="1" fontId="0" fillId="6" borderId="0" xfId="0" applyNumberFormat="1" applyFont="1" applyFill="1" applyBorder="1" applyAlignment="1">
      <alignment horizontal="center" vertical="center"/>
    </xf>
    <xf numFmtId="45" fontId="0" fillId="6" borderId="0" xfId="0" applyNumberFormat="1" applyFont="1" applyFill="1" applyBorder="1" applyAlignment="1">
      <alignment horizontal="center" vertical="center"/>
    </xf>
    <xf numFmtId="46" fontId="0" fillId="0" borderId="0" xfId="0" applyNumberFormat="1" applyFont="1" applyBorder="1" applyAlignment="1">
      <alignment horizontal="center" vertical="center"/>
    </xf>
    <xf numFmtId="0" fontId="0" fillId="0" borderId="0" xfId="0" applyFont="1" applyBorder="1" applyAlignment="1">
      <alignment/>
    </xf>
    <xf numFmtId="46" fontId="0" fillId="0" borderId="0" xfId="0" applyNumberFormat="1" applyFont="1" applyBorder="1" applyAlignment="1">
      <alignment/>
    </xf>
    <xf numFmtId="0" fontId="0" fillId="0" borderId="0" xfId="0" applyFont="1" applyBorder="1" applyAlignment="1">
      <alignment horizontal="center"/>
    </xf>
    <xf numFmtId="0" fontId="0" fillId="6" borderId="0" xfId="0" applyFont="1" applyFill="1" applyBorder="1" applyAlignment="1">
      <alignment horizontal="center"/>
    </xf>
    <xf numFmtId="0" fontId="0" fillId="6" borderId="0" xfId="0" applyFont="1" applyFill="1" applyBorder="1" applyAlignment="1">
      <alignment/>
    </xf>
    <xf numFmtId="0" fontId="0" fillId="0" borderId="17" xfId="0" applyBorder="1" applyAlignment="1">
      <alignment/>
    </xf>
    <xf numFmtId="0" fontId="0" fillId="0" borderId="18" xfId="0" applyBorder="1" applyAlignment="1">
      <alignment/>
    </xf>
    <xf numFmtId="49" fontId="0" fillId="0" borderId="17" xfId="0" applyNumberFormat="1" applyBorder="1" applyAlignment="1">
      <alignment/>
    </xf>
    <xf numFmtId="0" fontId="0" fillId="0" borderId="18" xfId="0" applyFont="1" applyBorder="1" applyAlignment="1">
      <alignment horizontal="center" vertical="center"/>
    </xf>
    <xf numFmtId="0" fontId="25" fillId="0" borderId="17" xfId="0" applyFont="1" applyBorder="1" applyAlignment="1">
      <alignment/>
    </xf>
    <xf numFmtId="0" fontId="0" fillId="6" borderId="17" xfId="0" applyFill="1" applyBorder="1" applyAlignment="1">
      <alignment/>
    </xf>
    <xf numFmtId="0" fontId="0" fillId="6" borderId="18" xfId="0" applyFont="1" applyFill="1" applyBorder="1" applyAlignment="1">
      <alignment horizontal="center" vertical="center"/>
    </xf>
    <xf numFmtId="0" fontId="0" fillId="0" borderId="18" xfId="0" applyFont="1" applyBorder="1" applyAlignment="1">
      <alignment horizontal="center"/>
    </xf>
    <xf numFmtId="0" fontId="0" fillId="6" borderId="18" xfId="0" applyFont="1" applyFill="1" applyBorder="1" applyAlignment="1">
      <alignment/>
    </xf>
    <xf numFmtId="0" fontId="0" fillId="6" borderId="18"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21" xfId="0" applyFill="1" applyBorder="1" applyAlignment="1">
      <alignment/>
    </xf>
    <xf numFmtId="0" fontId="0" fillId="0" borderId="0" xfId="0" applyFont="1" applyFill="1" applyBorder="1" applyAlignment="1">
      <alignment horizontal="center"/>
    </xf>
    <xf numFmtId="0" fontId="0" fillId="6" borderId="0" xfId="0" applyFont="1" applyFill="1" applyBorder="1" applyAlignment="1">
      <alignment/>
    </xf>
    <xf numFmtId="0" fontId="0" fillId="8" borderId="0" xfId="0" applyFont="1" applyFill="1" applyBorder="1" applyAlignment="1">
      <alignment/>
    </xf>
    <xf numFmtId="0" fontId="0" fillId="8" borderId="0" xfId="0" applyFont="1" applyFill="1" applyBorder="1" applyAlignment="1">
      <alignment/>
    </xf>
    <xf numFmtId="0" fontId="0" fillId="13" borderId="0" xfId="0" applyFont="1" applyFill="1" applyBorder="1" applyAlignment="1">
      <alignment/>
    </xf>
    <xf numFmtId="0" fontId="0" fillId="3" borderId="0" xfId="0" applyFont="1" applyFill="1" applyBorder="1" applyAlignment="1">
      <alignment/>
    </xf>
    <xf numFmtId="0" fontId="29" fillId="8" borderId="0" xfId="0" applyFont="1" applyFill="1" applyBorder="1" applyAlignment="1">
      <alignment/>
    </xf>
    <xf numFmtId="45" fontId="27" fillId="0" borderId="0" xfId="47" applyNumberFormat="1" applyFont="1" applyFill="1" applyBorder="1" applyAlignment="1">
      <alignment horizontal="center" vertical="center"/>
      <protection/>
    </xf>
    <xf numFmtId="0" fontId="0" fillId="6" borderId="0" xfId="0" applyFont="1" applyFill="1" applyBorder="1" applyAlignment="1">
      <alignment horizontal="center" vertical="center"/>
    </xf>
    <xf numFmtId="21" fontId="0" fillId="6" borderId="0" xfId="0" applyNumberFormat="1" applyFont="1" applyFill="1" applyBorder="1" applyAlignment="1">
      <alignment horizontal="center" vertical="center"/>
    </xf>
    <xf numFmtId="0" fontId="50" fillId="0" borderId="18" xfId="0" applyFont="1" applyBorder="1" applyAlignment="1">
      <alignment horizontal="center" vertical="center"/>
    </xf>
    <xf numFmtId="0" fontId="50" fillId="0" borderId="0" xfId="0" applyFont="1" applyBorder="1" applyAlignment="1">
      <alignment horizontal="center" vertical="center"/>
    </xf>
    <xf numFmtId="21" fontId="38" fillId="0" borderId="0" xfId="47" applyNumberFormat="1" applyFont="1" applyFill="1" applyBorder="1" applyAlignment="1">
      <alignment horizontal="center" vertical="center"/>
      <protection/>
    </xf>
    <xf numFmtId="45" fontId="27" fillId="0" borderId="0" xfId="47" applyNumberFormat="1" applyFont="1" applyFill="1" applyBorder="1" applyAlignment="1">
      <alignment horizontal="center" vertical="center"/>
      <protection/>
    </xf>
    <xf numFmtId="0" fontId="38" fillId="0" borderId="0" xfId="0" applyFont="1" applyBorder="1" applyAlignment="1">
      <alignment horizontal="center"/>
    </xf>
    <xf numFmtId="0" fontId="38" fillId="0" borderId="0" xfId="0" applyFont="1" applyFill="1" applyBorder="1" applyAlignment="1">
      <alignment horizontal="center"/>
    </xf>
    <xf numFmtId="0" fontId="38" fillId="6" borderId="0" xfId="0" applyFont="1" applyFill="1" applyBorder="1" applyAlignment="1">
      <alignment/>
    </xf>
    <xf numFmtId="0" fontId="38" fillId="6" borderId="20" xfId="0" applyFont="1" applyFill="1" applyBorder="1" applyAlignment="1">
      <alignment/>
    </xf>
    <xf numFmtId="0" fontId="38" fillId="0" borderId="0" xfId="0" applyFont="1" applyAlignment="1">
      <alignment/>
    </xf>
    <xf numFmtId="0" fontId="47" fillId="6" borderId="0" xfId="0" applyFont="1" applyFill="1" applyBorder="1" applyAlignment="1">
      <alignment/>
    </xf>
    <xf numFmtId="0" fontId="47" fillId="0" borderId="0" xfId="0" applyFont="1" applyFill="1" applyBorder="1" applyAlignment="1">
      <alignment/>
    </xf>
    <xf numFmtId="0" fontId="48" fillId="6" borderId="0" xfId="0" applyFont="1" applyFill="1" applyBorder="1" applyAlignment="1">
      <alignment/>
    </xf>
    <xf numFmtId="0" fontId="48" fillId="0" borderId="0" xfId="0" applyFont="1" applyBorder="1" applyAlignment="1">
      <alignment/>
    </xf>
    <xf numFmtId="0" fontId="0" fillId="0" borderId="0" xfId="0" applyFill="1" applyAlignment="1">
      <alignment/>
    </xf>
    <xf numFmtId="0" fontId="25" fillId="0" borderId="0" xfId="0" applyFont="1" applyFill="1" applyAlignment="1">
      <alignment/>
    </xf>
    <xf numFmtId="0" fontId="0" fillId="6" borderId="0" xfId="0" applyFill="1"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0" fontId="0" fillId="3" borderId="0" xfId="0" applyFill="1" applyBorder="1" applyAlignment="1">
      <alignment/>
    </xf>
    <xf numFmtId="0" fontId="0" fillId="3" borderId="0" xfId="0" applyFont="1" applyFill="1" applyAlignment="1">
      <alignment/>
    </xf>
    <xf numFmtId="0" fontId="0" fillId="8" borderId="0" xfId="0" applyFill="1" applyBorder="1" applyAlignment="1">
      <alignment/>
    </xf>
    <xf numFmtId="0" fontId="0" fillId="8" borderId="0" xfId="0" applyFont="1" applyFill="1" applyAlignment="1">
      <alignment/>
    </xf>
    <xf numFmtId="0" fontId="0" fillId="13" borderId="0" xfId="0" applyFill="1" applyBorder="1" applyAlignment="1">
      <alignment/>
    </xf>
    <xf numFmtId="0" fontId="0" fillId="13" borderId="0" xfId="0" applyFont="1" applyFill="1" applyAlignment="1">
      <alignment/>
    </xf>
    <xf numFmtId="45" fontId="26" fillId="0" borderId="0" xfId="47" applyNumberFormat="1" applyFont="1" applyFill="1" applyBorder="1" applyAlignment="1">
      <alignment horizontal="center" vertical="center"/>
      <protection/>
    </xf>
    <xf numFmtId="46" fontId="24" fillId="0" borderId="10" xfId="47" applyNumberFormat="1" applyFont="1" applyFill="1" applyBorder="1" applyAlignment="1">
      <alignment horizontal="center" vertical="center"/>
      <protection/>
    </xf>
    <xf numFmtId="21" fontId="0" fillId="0" borderId="0" xfId="0" applyNumberFormat="1" applyAlignment="1">
      <alignment/>
    </xf>
    <xf numFmtId="0" fontId="29" fillId="13" borderId="0" xfId="0" applyFont="1" applyFill="1" applyAlignment="1">
      <alignment/>
    </xf>
    <xf numFmtId="0" fontId="29" fillId="8" borderId="0" xfId="0" applyFont="1" applyFill="1" applyAlignment="1">
      <alignment/>
    </xf>
    <xf numFmtId="0" fontId="30" fillId="0" borderId="0" xfId="0" applyFont="1" applyAlignment="1">
      <alignment horizontal="center" vertical="center"/>
    </xf>
    <xf numFmtId="21" fontId="32" fillId="0" borderId="0" xfId="0" applyNumberFormat="1" applyFont="1" applyAlignment="1">
      <alignment horizontal="center" vertical="center"/>
    </xf>
    <xf numFmtId="21" fontId="33" fillId="0" borderId="0" xfId="0" applyNumberFormat="1" applyFont="1" applyAlignment="1">
      <alignment horizontal="center" vertical="center"/>
    </xf>
    <xf numFmtId="0" fontId="33"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42" fillId="0" borderId="0" xfId="0" applyFont="1" applyAlignment="1">
      <alignment horizontal="center" vertical="center"/>
    </xf>
    <xf numFmtId="0" fontId="36" fillId="0" borderId="0" xfId="0" applyFont="1" applyAlignment="1">
      <alignment horizontal="center" vertical="center"/>
    </xf>
    <xf numFmtId="21" fontId="33" fillId="0" borderId="0" xfId="0" applyNumberFormat="1" applyFont="1" applyFill="1" applyAlignment="1">
      <alignment horizontal="center" vertical="center"/>
    </xf>
    <xf numFmtId="0" fontId="51" fillId="0" borderId="0" xfId="0" applyFont="1" applyAlignment="1">
      <alignment horizontal="center" vertical="center"/>
    </xf>
    <xf numFmtId="0" fontId="49" fillId="0" borderId="0" xfId="0" applyFont="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5" fillId="0" borderId="0" xfId="0" applyFont="1" applyAlignment="1">
      <alignment horizontal="center" vertical="center"/>
    </xf>
    <xf numFmtId="0" fontId="42" fillId="0" borderId="0" xfId="0" applyFont="1" applyBorder="1" applyAlignment="1">
      <alignment horizontal="center" vertical="center"/>
    </xf>
    <xf numFmtId="0" fontId="31" fillId="0" borderId="0" xfId="0" applyFont="1" applyBorder="1" applyAlignment="1">
      <alignment horizontal="center" vertical="center"/>
    </xf>
    <xf numFmtId="21" fontId="32" fillId="0" borderId="0" xfId="0" applyNumberFormat="1" applyFont="1" applyBorder="1" applyAlignment="1">
      <alignment horizontal="center" vertical="center"/>
    </xf>
    <xf numFmtId="21" fontId="46" fillId="0" borderId="0" xfId="0" applyNumberFormat="1" applyFont="1" applyBorder="1" applyAlignment="1">
      <alignment horizontal="center" vertical="center"/>
    </xf>
    <xf numFmtId="0" fontId="46" fillId="0" borderId="0" xfId="0" applyFont="1" applyBorder="1" applyAlignment="1">
      <alignment horizontal="center" vertical="center"/>
    </xf>
    <xf numFmtId="0" fontId="30" fillId="0" borderId="0"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36" fillId="0" borderId="0" xfId="0" applyFont="1" applyBorder="1" applyAlignment="1">
      <alignment horizontal="center" vertical="center"/>
    </xf>
    <xf numFmtId="21" fontId="46" fillId="0" borderId="0" xfId="0" applyNumberFormat="1" applyFont="1" applyFill="1" applyBorder="1" applyAlignment="1">
      <alignment horizontal="center" vertical="center"/>
    </xf>
    <xf numFmtId="0" fontId="42" fillId="0" borderId="0" xfId="0" applyFont="1" applyBorder="1" applyAlignment="1">
      <alignment horizontal="center" vertical="center"/>
    </xf>
    <xf numFmtId="0" fontId="36" fillId="0" borderId="0" xfId="0" applyFont="1" applyBorder="1" applyAlignment="1">
      <alignment horizontal="center" vertical="center"/>
    </xf>
    <xf numFmtId="49" fontId="45" fillId="0" borderId="25" xfId="0" applyNumberFormat="1" applyFont="1" applyBorder="1" applyAlignment="1">
      <alignment horizontal="center" vertical="center"/>
    </xf>
    <xf numFmtId="49" fontId="45" fillId="0" borderId="24" xfId="0" applyNumberFormat="1" applyFont="1" applyBorder="1" applyAlignment="1">
      <alignment horizontal="center" vertical="center"/>
    </xf>
    <xf numFmtId="49" fontId="45" fillId="0" borderId="26" xfId="0" applyNumberFormat="1" applyFont="1" applyBorder="1" applyAlignment="1">
      <alignment horizontal="center" vertical="center"/>
    </xf>
    <xf numFmtId="49" fontId="45" fillId="0" borderId="11" xfId="0" applyNumberFormat="1" applyFont="1" applyBorder="1" applyAlignment="1">
      <alignment horizontal="center" vertical="center"/>
    </xf>
    <xf numFmtId="0" fontId="0" fillId="0" borderId="24" xfId="0" applyBorder="1" applyAlignment="1">
      <alignment horizontal="center" vertical="center"/>
    </xf>
    <xf numFmtId="21"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11" xfId="0" applyFont="1" applyBorder="1" applyAlignment="1">
      <alignment horizontal="center" vertical="center"/>
    </xf>
    <xf numFmtId="0" fontId="0" fillId="0" borderId="28" xfId="0" applyBorder="1" applyAlignment="1">
      <alignment horizontal="center" vertical="center" wrapText="1"/>
    </xf>
    <xf numFmtId="21" fontId="33" fillId="0" borderId="0" xfId="0" applyNumberFormat="1"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Prezenční ISM"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108"/>
  <sheetViews>
    <sheetView tabSelected="1"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BC30" sqref="BC30"/>
    </sheetView>
  </sheetViews>
  <sheetFormatPr defaultColWidth="9.140625" defaultRowHeight="12.75"/>
  <cols>
    <col min="1" max="1" width="4.7109375" style="0" customWidth="1"/>
    <col min="2" max="2" width="6.421875" style="0" customWidth="1"/>
    <col min="3" max="3" width="21.00390625" style="0" bestFit="1" customWidth="1"/>
    <col min="4" max="4" width="10.140625" style="0" customWidth="1"/>
    <col min="5" max="5" width="8.57421875" style="0" customWidth="1"/>
    <col min="6" max="6" width="3.00390625" style="0" bestFit="1" customWidth="1"/>
    <col min="7" max="7" width="8.7109375" style="0" bestFit="1" customWidth="1"/>
    <col min="8" max="8" width="3.00390625" style="0" bestFit="1" customWidth="1"/>
    <col min="9" max="9" width="8.7109375" style="0" bestFit="1" customWidth="1"/>
    <col min="10" max="10" width="3.00390625" style="0" bestFit="1" customWidth="1"/>
    <col min="11" max="11" width="8.7109375" style="0" bestFit="1" customWidth="1"/>
    <col min="12" max="12" width="3.00390625" style="0" bestFit="1" customWidth="1"/>
    <col min="13" max="13" width="8.7109375" style="0" bestFit="1" customWidth="1"/>
    <col min="14" max="14" width="3.00390625" style="0" bestFit="1" customWidth="1"/>
    <col min="15" max="15" width="7.7109375" style="0" customWidth="1"/>
    <col min="16" max="16" width="3.00390625" style="0" bestFit="1" customWidth="1"/>
    <col min="17" max="17" width="7.7109375" style="0" customWidth="1"/>
    <col min="18" max="18" width="3.00390625" style="0" bestFit="1" customWidth="1"/>
    <col min="19" max="19" width="7.7109375" style="0" customWidth="1"/>
    <col min="20" max="20" width="3.00390625" style="0" bestFit="1" customWidth="1"/>
    <col min="21" max="21" width="7.7109375" style="0" customWidth="1"/>
    <col min="22" max="22" width="3.00390625" style="0" bestFit="1" customWidth="1"/>
    <col min="23" max="23" width="7.7109375" style="0" customWidth="1"/>
    <col min="24" max="24" width="3.00390625" style="0" bestFit="1" customWidth="1"/>
    <col min="25" max="25" width="7.7109375" style="0" customWidth="1"/>
    <col min="26" max="26" width="3.00390625" style="0" bestFit="1" customWidth="1"/>
    <col min="27" max="27" width="7.7109375" style="0" customWidth="1"/>
    <col min="28" max="28" width="3.00390625" style="0" bestFit="1" customWidth="1"/>
    <col min="29" max="29" width="7.7109375" style="0" customWidth="1"/>
    <col min="30" max="30" width="3.00390625" style="0" bestFit="1" customWidth="1"/>
    <col min="31" max="31" width="7.7109375" style="0" customWidth="1"/>
    <col min="32" max="32" width="3.00390625" style="0" bestFit="1" customWidth="1"/>
    <col min="33" max="33" width="7.7109375" style="0" customWidth="1"/>
    <col min="34" max="34" width="3.00390625" style="0" bestFit="1" customWidth="1"/>
    <col min="35" max="35" width="7.7109375" style="0" customWidth="1"/>
    <col min="36" max="36" width="3.00390625" style="0" bestFit="1" customWidth="1"/>
    <col min="37" max="37" width="7.7109375" style="0" customWidth="1"/>
    <col min="38" max="38" width="3.00390625" style="0" bestFit="1" customWidth="1"/>
    <col min="39" max="39" width="7.7109375" style="0" customWidth="1"/>
    <col min="40" max="40" width="3.00390625" style="0" bestFit="1" customWidth="1"/>
    <col min="41" max="41" width="7.7109375" style="0" customWidth="1"/>
    <col min="42" max="42" width="3.00390625" style="0" bestFit="1" customWidth="1"/>
    <col min="43" max="43" width="8.7109375" style="0" bestFit="1" customWidth="1"/>
    <col min="44" max="44" width="8.140625" style="0" customWidth="1"/>
    <col min="45" max="45" width="9.421875" style="0" customWidth="1"/>
    <col min="46" max="46" width="7.140625" style="0" customWidth="1"/>
    <col min="47" max="47" width="9.421875" style="0" customWidth="1"/>
    <col min="48" max="48" width="7.140625" style="0" customWidth="1"/>
    <col min="49" max="49" width="7.28125" style="0" customWidth="1"/>
    <col min="50" max="50" width="13.00390625" style="0" bestFit="1" customWidth="1"/>
    <col min="51" max="52" width="9.421875" style="0" bestFit="1" customWidth="1"/>
    <col min="53" max="53" width="5.57421875" style="0" bestFit="1" customWidth="1"/>
    <col min="55" max="55" width="5.57421875" style="0" bestFit="1" customWidth="1"/>
    <col min="57" max="57" width="9.00390625" style="0" customWidth="1"/>
    <col min="58" max="58" width="9.421875" style="0" customWidth="1"/>
  </cols>
  <sheetData>
    <row r="1" spans="1:58" ht="27" customHeight="1">
      <c r="A1" s="220" t="s">
        <v>275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18" t="s">
        <v>73</v>
      </c>
      <c r="AS1" s="218" t="s">
        <v>71</v>
      </c>
      <c r="AT1" s="218" t="s">
        <v>75</v>
      </c>
      <c r="AU1" s="218" t="s">
        <v>72</v>
      </c>
      <c r="AV1" s="218" t="s">
        <v>74</v>
      </c>
      <c r="AW1" s="219" t="s">
        <v>76</v>
      </c>
      <c r="AX1" s="219"/>
      <c r="AY1" s="219"/>
      <c r="AZ1" s="219"/>
      <c r="BA1" s="218" t="s">
        <v>82</v>
      </c>
      <c r="BB1" s="218" t="s">
        <v>83</v>
      </c>
      <c r="BC1" s="218" t="s">
        <v>81</v>
      </c>
      <c r="BD1" s="218" t="s">
        <v>84</v>
      </c>
      <c r="BE1" s="218" t="s">
        <v>85</v>
      </c>
      <c r="BF1" s="218" t="s">
        <v>86</v>
      </c>
    </row>
    <row r="2" spans="1:58" ht="14.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18"/>
      <c r="AS2" s="218"/>
      <c r="AT2" s="218"/>
      <c r="AU2" s="218"/>
      <c r="AV2" s="218"/>
      <c r="AW2" s="14" t="s">
        <v>80</v>
      </c>
      <c r="AX2" s="1" t="s">
        <v>77</v>
      </c>
      <c r="AY2" s="1" t="s">
        <v>78</v>
      </c>
      <c r="AZ2" s="1" t="s">
        <v>79</v>
      </c>
      <c r="BA2" s="218"/>
      <c r="BB2" s="218"/>
      <c r="BC2" s="218"/>
      <c r="BD2" s="218"/>
      <c r="BE2" s="218"/>
      <c r="BF2" s="218"/>
    </row>
    <row r="3" spans="1:56" ht="12.75">
      <c r="A3" t="s">
        <v>43</v>
      </c>
      <c r="B3" t="s">
        <v>64</v>
      </c>
      <c r="C3" s="193" t="s">
        <v>278</v>
      </c>
      <c r="D3" t="s">
        <v>44</v>
      </c>
      <c r="E3" s="1" t="s">
        <v>0</v>
      </c>
      <c r="F3" s="1"/>
      <c r="G3" s="1" t="s">
        <v>1</v>
      </c>
      <c r="H3" s="1"/>
      <c r="I3" s="1" t="s">
        <v>2</v>
      </c>
      <c r="J3" s="1"/>
      <c r="K3" s="1" t="s">
        <v>3</v>
      </c>
      <c r="L3" s="1"/>
      <c r="M3" s="1" t="s">
        <v>4</v>
      </c>
      <c r="N3" s="1"/>
      <c r="O3" s="1" t="s">
        <v>5</v>
      </c>
      <c r="P3" s="1"/>
      <c r="Q3" s="1" t="s">
        <v>6</v>
      </c>
      <c r="R3" s="1"/>
      <c r="S3" s="1" t="s">
        <v>7</v>
      </c>
      <c r="T3" s="1"/>
      <c r="U3" s="1" t="s">
        <v>8</v>
      </c>
      <c r="V3" s="1"/>
      <c r="W3" s="1" t="s">
        <v>9</v>
      </c>
      <c r="X3" s="1"/>
      <c r="Y3" s="1" t="s">
        <v>10</v>
      </c>
      <c r="Z3" s="1"/>
      <c r="AA3" s="1" t="s">
        <v>11</v>
      </c>
      <c r="AB3" s="1"/>
      <c r="AC3" s="1" t="s">
        <v>12</v>
      </c>
      <c r="AD3" s="1"/>
      <c r="AE3" s="1" t="s">
        <v>13</v>
      </c>
      <c r="AF3" s="1"/>
      <c r="AG3" s="1" t="s">
        <v>14</v>
      </c>
      <c r="AH3" s="1"/>
      <c r="AI3" s="1" t="s">
        <v>15</v>
      </c>
      <c r="AJ3" s="1"/>
      <c r="AK3" s="1" t="s">
        <v>16</v>
      </c>
      <c r="AL3" s="1"/>
      <c r="AM3" s="1" t="s">
        <v>17</v>
      </c>
      <c r="AN3" s="1"/>
      <c r="AO3" s="1" t="s">
        <v>18</v>
      </c>
      <c r="AP3" s="1"/>
      <c r="AQ3" s="1" t="s">
        <v>19</v>
      </c>
      <c r="AR3" s="13"/>
      <c r="AS3" s="13"/>
      <c r="AT3" s="13"/>
      <c r="AU3" s="13"/>
      <c r="AV3" s="13"/>
      <c r="AW3" s="13"/>
      <c r="AX3" s="1"/>
      <c r="AY3" s="1"/>
      <c r="AZ3" s="1"/>
      <c r="BA3" s="1"/>
      <c r="BB3" s="1"/>
      <c r="BC3" s="1"/>
      <c r="BD3" s="1"/>
    </row>
    <row r="4" spans="1:58" ht="15" customHeight="1">
      <c r="A4" s="43" t="s">
        <v>110</v>
      </c>
      <c r="B4" s="212" t="s">
        <v>0</v>
      </c>
      <c r="C4" s="196" t="s">
        <v>276</v>
      </c>
      <c r="D4" t="s">
        <v>38</v>
      </c>
      <c r="E4" s="1" t="s">
        <v>150</v>
      </c>
      <c r="F4" s="1"/>
      <c r="G4" s="1" t="s">
        <v>46</v>
      </c>
      <c r="H4" s="1"/>
      <c r="I4" s="1" t="s">
        <v>149</v>
      </c>
      <c r="J4" s="1"/>
      <c r="K4" s="1" t="s">
        <v>150</v>
      </c>
      <c r="L4" s="1"/>
      <c r="M4" s="1" t="s">
        <v>46</v>
      </c>
      <c r="N4" s="1"/>
      <c r="O4" s="1" t="s">
        <v>149</v>
      </c>
      <c r="P4" s="1"/>
      <c r="Q4" s="1" t="s">
        <v>150</v>
      </c>
      <c r="R4" s="1"/>
      <c r="S4" s="1" t="s">
        <v>46</v>
      </c>
      <c r="T4" s="1"/>
      <c r="U4" s="1" t="s">
        <v>149</v>
      </c>
      <c r="V4" s="1"/>
      <c r="W4" s="1" t="s">
        <v>150</v>
      </c>
      <c r="X4" s="1"/>
      <c r="Y4" s="1" t="s">
        <v>46</v>
      </c>
      <c r="Z4" s="1"/>
      <c r="AA4" s="1" t="s">
        <v>149</v>
      </c>
      <c r="AB4" s="1"/>
      <c r="AC4" s="1" t="s">
        <v>150</v>
      </c>
      <c r="AD4" s="1"/>
      <c r="AE4" s="1" t="s">
        <v>46</v>
      </c>
      <c r="AF4" s="1"/>
      <c r="AG4" s="1" t="s">
        <v>149</v>
      </c>
      <c r="AH4" s="1"/>
      <c r="AI4" s="1" t="s">
        <v>150</v>
      </c>
      <c r="AJ4" s="1"/>
      <c r="AK4" s="1" t="s">
        <v>46</v>
      </c>
      <c r="AL4" s="1"/>
      <c r="AM4" s="1" t="s">
        <v>149</v>
      </c>
      <c r="AN4" s="1"/>
      <c r="AO4" s="1" t="s">
        <v>150</v>
      </c>
      <c r="AP4" s="1"/>
      <c r="AQ4" s="1" t="s">
        <v>46</v>
      </c>
      <c r="AR4" s="211" t="s">
        <v>7</v>
      </c>
      <c r="AS4" s="207">
        <f>E7+I7+K7+O7+Q7+U7+W7+AC7+AK7+AQ7</f>
        <v>0.11091435185185186</v>
      </c>
      <c r="AT4" s="214" t="s">
        <v>4</v>
      </c>
      <c r="AU4" s="207">
        <f>AQ6-AS4</f>
        <v>0.16276620370370373</v>
      </c>
      <c r="AV4" s="209" t="s">
        <v>7</v>
      </c>
      <c r="AW4" s="45" t="s">
        <v>110</v>
      </c>
      <c r="AX4" s="46">
        <f>E7+K7+Q7+W7+AC7+AI7+AO7</f>
        <v>0.08496527777777778</v>
      </c>
      <c r="AY4" s="46">
        <f>E7+K7+Q7+W7+AC7</f>
        <v>0.05171296296296297</v>
      </c>
      <c r="AZ4" s="46">
        <f>AX4-AY4</f>
        <v>0.03325231481481481</v>
      </c>
      <c r="BA4" s="47">
        <v>5</v>
      </c>
      <c r="BB4" s="48">
        <f>AY4/BA4</f>
        <v>0.010342592592592594</v>
      </c>
      <c r="BC4" s="49">
        <v>2</v>
      </c>
      <c r="BD4" s="48">
        <f>AZ4/BC4</f>
        <v>0.016626157407407405</v>
      </c>
      <c r="BE4" s="49">
        <f>RANK(BB4,BB4:BB66,1)</f>
        <v>10</v>
      </c>
      <c r="BF4" s="49">
        <f>RANK(BD4,BD4:BD66,1)</f>
        <v>26</v>
      </c>
    </row>
    <row r="5" spans="1:58" ht="15" customHeight="1">
      <c r="A5" s="43" t="s">
        <v>114</v>
      </c>
      <c r="B5" s="212"/>
      <c r="C5" s="196" t="s">
        <v>277</v>
      </c>
      <c r="D5" s="2" t="s">
        <v>42</v>
      </c>
      <c r="E5" s="4" t="s">
        <v>46</v>
      </c>
      <c r="F5" s="4"/>
      <c r="G5" s="4" t="s">
        <v>45</v>
      </c>
      <c r="H5" s="4"/>
      <c r="I5" s="1" t="s">
        <v>46</v>
      </c>
      <c r="J5" s="1"/>
      <c r="K5" s="1" t="s">
        <v>46</v>
      </c>
      <c r="L5" s="1"/>
      <c r="M5" s="1" t="s">
        <v>45</v>
      </c>
      <c r="N5" s="1"/>
      <c r="O5" s="1" t="s">
        <v>46</v>
      </c>
      <c r="P5" s="1"/>
      <c r="Q5" s="1" t="s">
        <v>46</v>
      </c>
      <c r="R5" s="1"/>
      <c r="S5" s="1" t="s">
        <v>45</v>
      </c>
      <c r="T5" s="1"/>
      <c r="U5" s="1" t="s">
        <v>46</v>
      </c>
      <c r="V5" s="1"/>
      <c r="W5" s="1" t="s">
        <v>46</v>
      </c>
      <c r="X5" s="1"/>
      <c r="Y5" s="1" t="s">
        <v>45</v>
      </c>
      <c r="Z5" s="1"/>
      <c r="AA5" s="1" t="s">
        <v>45</v>
      </c>
      <c r="AB5" s="1"/>
      <c r="AC5" s="1" t="s">
        <v>46</v>
      </c>
      <c r="AD5" s="1"/>
      <c r="AE5" s="1" t="s">
        <v>45</v>
      </c>
      <c r="AF5" s="1"/>
      <c r="AG5" s="1" t="s">
        <v>45</v>
      </c>
      <c r="AH5" s="1"/>
      <c r="AI5" s="1" t="s">
        <v>45</v>
      </c>
      <c r="AJ5" s="1"/>
      <c r="AK5" s="1" t="s">
        <v>46</v>
      </c>
      <c r="AL5" s="1"/>
      <c r="AM5" s="1" t="s">
        <v>45</v>
      </c>
      <c r="AN5" s="1"/>
      <c r="AO5" s="1" t="s">
        <v>45</v>
      </c>
      <c r="AP5" s="1"/>
      <c r="AQ5" s="1" t="s">
        <v>46</v>
      </c>
      <c r="AR5" s="211"/>
      <c r="AS5" s="207"/>
      <c r="AT5" s="214"/>
      <c r="AU5" s="207"/>
      <c r="AV5" s="209"/>
      <c r="AW5" s="45" t="s">
        <v>114</v>
      </c>
      <c r="AX5" s="46">
        <f>G7+M7+S7+Y7+AE7+AK7+AQ7</f>
        <v>0.09792824074074075</v>
      </c>
      <c r="AY5" s="46">
        <f>AK7+AQ7</f>
        <v>0.022835648148148154</v>
      </c>
      <c r="AZ5" s="46">
        <f>AX5-AY5</f>
        <v>0.0750925925925926</v>
      </c>
      <c r="BA5" s="47">
        <v>2</v>
      </c>
      <c r="BB5" s="48">
        <f>AY5/BA5</f>
        <v>0.011417824074074077</v>
      </c>
      <c r="BC5" s="49">
        <v>5</v>
      </c>
      <c r="BD5" s="48">
        <f>AZ5/BC5</f>
        <v>0.01501851851851852</v>
      </c>
      <c r="BE5" s="49">
        <f>RANK(BB5,BB4:BB66,1)</f>
        <v>21</v>
      </c>
      <c r="BF5" s="49">
        <f>RANK(BD5,BD4:BD66,1)</f>
        <v>21</v>
      </c>
    </row>
    <row r="6" spans="1:58" ht="15" customHeight="1">
      <c r="A6" s="43" t="s">
        <v>115</v>
      </c>
      <c r="B6" s="212"/>
      <c r="C6" s="196" t="s">
        <v>201</v>
      </c>
      <c r="D6" t="s">
        <v>40</v>
      </c>
      <c r="E6" s="3">
        <f>E7</f>
        <v>0.009837962962962963</v>
      </c>
      <c r="F6" s="67">
        <f>F95</f>
        <v>6</v>
      </c>
      <c r="G6" s="44">
        <f>G7+E6</f>
        <v>0.024780092592592593</v>
      </c>
      <c r="H6" s="67">
        <f>H95</f>
        <v>10</v>
      </c>
      <c r="I6" s="44">
        <f>I7+G6</f>
        <v>0.036759259259259255</v>
      </c>
      <c r="J6" s="67">
        <f>J95</f>
        <v>9</v>
      </c>
      <c r="K6" s="44">
        <f>K7+I6</f>
        <v>0.046608796296296294</v>
      </c>
      <c r="L6" s="67">
        <f>L95</f>
        <v>8</v>
      </c>
      <c r="M6" s="44">
        <f>M7+K6</f>
        <v>0.06159722222222222</v>
      </c>
      <c r="N6" s="67">
        <f>N95</f>
        <v>8</v>
      </c>
      <c r="O6" s="44">
        <f>O7+M6</f>
        <v>0.07362268518518518</v>
      </c>
      <c r="P6" s="67">
        <f>P95</f>
        <v>8</v>
      </c>
      <c r="Q6" s="44">
        <f>Q7+O6</f>
        <v>0.08403935185185185</v>
      </c>
      <c r="R6" s="67">
        <f>R95</f>
        <v>8</v>
      </c>
      <c r="S6" s="44">
        <f>S7+Q6</f>
        <v>0.09900462962962964</v>
      </c>
      <c r="T6" s="67">
        <f>T95</f>
        <v>8</v>
      </c>
      <c r="U6" s="44">
        <f>U7+S6</f>
        <v>0.11136574074074075</v>
      </c>
      <c r="V6" s="67">
        <f>V95</f>
        <v>8</v>
      </c>
      <c r="W6" s="44">
        <f>W7+U6</f>
        <v>0.12212962962962964</v>
      </c>
      <c r="X6" s="67">
        <f>X95</f>
        <v>8</v>
      </c>
      <c r="Y6" s="44">
        <f>Y7+W6</f>
        <v>0.13726851851851854</v>
      </c>
      <c r="Z6" s="67">
        <f>Z95</f>
        <v>8</v>
      </c>
      <c r="AA6" s="44">
        <f>AA7+Y6</f>
        <v>0.15631944444444446</v>
      </c>
      <c r="AB6" s="67">
        <f>AB95</f>
        <v>9</v>
      </c>
      <c r="AC6" s="44">
        <f>AC7+AA6</f>
        <v>0.16716435185185186</v>
      </c>
      <c r="AD6" s="67">
        <f>AD95</f>
        <v>9</v>
      </c>
      <c r="AE6" s="44">
        <f>AE7+AC6</f>
        <v>0.18222222222222223</v>
      </c>
      <c r="AF6" s="67">
        <f>AF95</f>
        <v>9</v>
      </c>
      <c r="AG6" s="44">
        <f>AG7+AE6</f>
        <v>0.19968750000000002</v>
      </c>
      <c r="AH6" s="67">
        <f>AH95</f>
        <v>9</v>
      </c>
      <c r="AI6" s="44">
        <f>AI7+AG6</f>
        <v>0.21622685185185186</v>
      </c>
      <c r="AJ6" s="67">
        <f>AJ95</f>
        <v>9</v>
      </c>
      <c r="AK6" s="44">
        <f>AK7+AI6</f>
        <v>0.22736111111111112</v>
      </c>
      <c r="AL6" s="67">
        <f>AL95</f>
        <v>9</v>
      </c>
      <c r="AM6" s="44">
        <f>AM7+AK6</f>
        <v>0.24526620370370372</v>
      </c>
      <c r="AN6" s="67">
        <f>AN95</f>
        <v>9</v>
      </c>
      <c r="AO6" s="44">
        <f>AO7+AM6</f>
        <v>0.2619791666666667</v>
      </c>
      <c r="AP6" s="67">
        <f>AP95</f>
        <v>9</v>
      </c>
      <c r="AQ6" s="202">
        <f>AQ7+AO6</f>
        <v>0.2736805555555556</v>
      </c>
      <c r="AR6" s="211"/>
      <c r="AS6" s="207"/>
      <c r="AT6" s="214"/>
      <c r="AU6" s="207"/>
      <c r="AV6" s="209"/>
      <c r="AW6" s="45" t="s">
        <v>115</v>
      </c>
      <c r="AX6" s="46">
        <f>I7+O7+U7+AA7+AG7+AM7</f>
        <v>0.09078703703703704</v>
      </c>
      <c r="AY6" s="46">
        <f>I7+O7+U7</f>
        <v>0.03636574074074074</v>
      </c>
      <c r="AZ6" s="46">
        <f>AX6-AY6</f>
        <v>0.0544212962962963</v>
      </c>
      <c r="BA6" s="47">
        <v>3</v>
      </c>
      <c r="BB6" s="48">
        <f>AY6/BA6</f>
        <v>0.012121913580246913</v>
      </c>
      <c r="BC6" s="49">
        <v>3</v>
      </c>
      <c r="BD6" s="48">
        <f>AZ6/BC6</f>
        <v>0.018140432098765435</v>
      </c>
      <c r="BE6" s="49">
        <f>RANK(BB6,BB4:BB66,1)</f>
        <v>25</v>
      </c>
      <c r="BF6" s="49">
        <f>RANK(BD6,BD4:BD66,1)</f>
        <v>27</v>
      </c>
    </row>
    <row r="7" spans="3:58" s="5" customFormat="1" ht="15">
      <c r="C7" s="191"/>
      <c r="D7" s="6" t="s">
        <v>41</v>
      </c>
      <c r="E7" s="8">
        <v>0.009837962962962963</v>
      </c>
      <c r="F7" s="11"/>
      <c r="G7" s="201">
        <v>0.01494212962962963</v>
      </c>
      <c r="H7" s="9"/>
      <c r="I7" s="201">
        <v>0.011979166666666666</v>
      </c>
      <c r="J7" s="9"/>
      <c r="K7" s="8">
        <v>0.009849537037037037</v>
      </c>
      <c r="L7" s="8"/>
      <c r="M7" s="8">
        <v>0.014988425925925926</v>
      </c>
      <c r="N7" s="8"/>
      <c r="O7" s="8">
        <v>0.012025462962962962</v>
      </c>
      <c r="P7" s="8"/>
      <c r="Q7" s="8">
        <v>0.010416666666666666</v>
      </c>
      <c r="R7" s="8"/>
      <c r="S7" s="8">
        <v>0.014965277777777779</v>
      </c>
      <c r="T7" s="8"/>
      <c r="U7" s="8">
        <v>0.012361111111111113</v>
      </c>
      <c r="V7" s="8"/>
      <c r="W7" s="8">
        <v>0.01076388888888889</v>
      </c>
      <c r="X7" s="8"/>
      <c r="Y7" s="8">
        <v>0.01513888888888889</v>
      </c>
      <c r="Z7" s="8"/>
      <c r="AA7" s="8">
        <v>0.019050925925925926</v>
      </c>
      <c r="AB7" s="8"/>
      <c r="AC7" s="8">
        <v>0.010844907407407407</v>
      </c>
      <c r="AD7" s="8"/>
      <c r="AE7" s="8">
        <v>0.015057870370370369</v>
      </c>
      <c r="AF7" s="8"/>
      <c r="AG7" s="8">
        <v>0.017465277777777777</v>
      </c>
      <c r="AH7" s="8"/>
      <c r="AI7" s="8">
        <v>0.01653935185185185</v>
      </c>
      <c r="AJ7" s="8"/>
      <c r="AK7" s="8">
        <v>0.01113425925925926</v>
      </c>
      <c r="AL7" s="8"/>
      <c r="AM7" s="8">
        <v>0.017905092592592594</v>
      </c>
      <c r="AN7" s="8"/>
      <c r="AO7" s="8">
        <v>0.01671296296296296</v>
      </c>
      <c r="AP7" s="8"/>
      <c r="AQ7" s="8">
        <v>0.011701388888888891</v>
      </c>
      <c r="AR7" s="211"/>
      <c r="AS7" s="207"/>
      <c r="AT7" s="214"/>
      <c r="AU7" s="207"/>
      <c r="AV7" s="209"/>
      <c r="AW7" s="50"/>
      <c r="AX7" s="51"/>
      <c r="AY7" s="52"/>
      <c r="AZ7" s="52"/>
      <c r="BA7" s="53"/>
      <c r="BB7" s="54"/>
      <c r="BC7" s="52"/>
      <c r="BD7" s="54"/>
      <c r="BE7" s="49"/>
      <c r="BF7" s="49"/>
    </row>
    <row r="8" spans="1:58" ht="3" customHeight="1">
      <c r="A8" s="18"/>
      <c r="B8" s="18"/>
      <c r="C8" s="192"/>
      <c r="D8" s="18"/>
      <c r="E8" s="192"/>
      <c r="F8" s="68"/>
      <c r="G8" s="18"/>
      <c r="H8" s="36"/>
      <c r="I8" s="18"/>
      <c r="J8" s="36"/>
      <c r="K8" s="18"/>
      <c r="L8" s="18"/>
      <c r="M8" s="18"/>
      <c r="N8" s="18"/>
      <c r="O8" s="18"/>
      <c r="P8" s="35"/>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9"/>
      <c r="AU8" s="18"/>
      <c r="AV8" s="18"/>
      <c r="AW8" s="55"/>
      <c r="AX8" s="55"/>
      <c r="AY8" s="55"/>
      <c r="AZ8" s="55"/>
      <c r="BA8" s="56"/>
      <c r="BB8" s="57"/>
      <c r="BC8" s="55"/>
      <c r="BD8" s="57"/>
      <c r="BE8" s="55"/>
      <c r="BF8" s="55"/>
    </row>
    <row r="9" spans="1:58" ht="12.75" customHeight="1">
      <c r="A9" t="s">
        <v>43</v>
      </c>
      <c r="C9" s="193" t="s">
        <v>279</v>
      </c>
      <c r="D9" t="s">
        <v>44</v>
      </c>
      <c r="E9" s="1" t="s">
        <v>0</v>
      </c>
      <c r="F9" s="69"/>
      <c r="G9" s="1" t="s">
        <v>1</v>
      </c>
      <c r="H9" s="15"/>
      <c r="I9" s="1" t="s">
        <v>2</v>
      </c>
      <c r="J9" s="15"/>
      <c r="K9" s="1" t="s">
        <v>3</v>
      </c>
      <c r="L9" s="1"/>
      <c r="M9" s="1" t="s">
        <v>4</v>
      </c>
      <c r="N9" s="1"/>
      <c r="O9" s="1" t="s">
        <v>5</v>
      </c>
      <c r="P9" s="14"/>
      <c r="Q9" s="1" t="s">
        <v>6</v>
      </c>
      <c r="R9" s="39"/>
      <c r="S9" s="1" t="s">
        <v>7</v>
      </c>
      <c r="T9" s="1"/>
      <c r="U9" s="1" t="s">
        <v>8</v>
      </c>
      <c r="V9" s="1"/>
      <c r="W9" s="1" t="s">
        <v>9</v>
      </c>
      <c r="X9" s="1"/>
      <c r="Y9" s="1" t="s">
        <v>10</v>
      </c>
      <c r="Z9" s="1"/>
      <c r="AA9" s="1" t="s">
        <v>11</v>
      </c>
      <c r="AB9" s="1"/>
      <c r="AC9" s="1" t="s">
        <v>12</v>
      </c>
      <c r="AD9" s="1"/>
      <c r="AE9" s="1" t="s">
        <v>13</v>
      </c>
      <c r="AF9" s="1"/>
      <c r="AG9" s="1" t="s">
        <v>14</v>
      </c>
      <c r="AH9" s="1"/>
      <c r="AI9" s="1" t="s">
        <v>15</v>
      </c>
      <c r="AJ9" s="1"/>
      <c r="AK9" s="1" t="s">
        <v>16</v>
      </c>
      <c r="AL9" s="1"/>
      <c r="AM9" s="1" t="s">
        <v>17</v>
      </c>
      <c r="AN9" s="1"/>
      <c r="AO9" s="1" t="s">
        <v>18</v>
      </c>
      <c r="AP9" s="1"/>
      <c r="AQ9" s="1" t="s">
        <v>19</v>
      </c>
      <c r="AT9" s="12"/>
      <c r="AW9" s="49"/>
      <c r="AX9" s="49"/>
      <c r="AY9" s="49"/>
      <c r="AZ9" s="49"/>
      <c r="BA9" s="47"/>
      <c r="BB9" s="48"/>
      <c r="BC9" s="49"/>
      <c r="BD9" s="48"/>
      <c r="BE9" s="49"/>
      <c r="BF9" s="49"/>
    </row>
    <row r="10" spans="1:58" ht="12.75" customHeight="1">
      <c r="A10" s="43" t="s">
        <v>111</v>
      </c>
      <c r="B10" s="212" t="s">
        <v>2</v>
      </c>
      <c r="C10" s="196" t="s">
        <v>231</v>
      </c>
      <c r="D10" t="s">
        <v>38</v>
      </c>
      <c r="E10" s="1" t="s">
        <v>149</v>
      </c>
      <c r="F10" s="69"/>
      <c r="G10" s="1" t="s">
        <v>46</v>
      </c>
      <c r="H10" s="15"/>
      <c r="I10" s="1" t="s">
        <v>150</v>
      </c>
      <c r="J10" s="15"/>
      <c r="K10" s="1" t="s">
        <v>149</v>
      </c>
      <c r="L10" s="1"/>
      <c r="M10" s="1" t="s">
        <v>46</v>
      </c>
      <c r="N10" s="1"/>
      <c r="O10" s="1" t="s">
        <v>150</v>
      </c>
      <c r="P10" s="14"/>
      <c r="Q10" s="1" t="s">
        <v>149</v>
      </c>
      <c r="R10" s="1"/>
      <c r="S10" s="1" t="s">
        <v>150</v>
      </c>
      <c r="T10" s="1"/>
      <c r="U10" s="1" t="s">
        <v>149</v>
      </c>
      <c r="V10" s="1"/>
      <c r="W10" s="1" t="s">
        <v>150</v>
      </c>
      <c r="X10" s="1"/>
      <c r="Y10" s="1" t="s">
        <v>149</v>
      </c>
      <c r="Z10" s="1"/>
      <c r="AA10" s="1" t="s">
        <v>150</v>
      </c>
      <c r="AB10" s="1"/>
      <c r="AC10" s="1" t="s">
        <v>149</v>
      </c>
      <c r="AD10" s="1"/>
      <c r="AE10" s="1" t="s">
        <v>150</v>
      </c>
      <c r="AF10" s="1"/>
      <c r="AG10" s="1"/>
      <c r="AH10" s="1"/>
      <c r="AI10" s="1"/>
      <c r="AJ10" s="1"/>
      <c r="AK10" s="1"/>
      <c r="AL10" s="1"/>
      <c r="AM10" s="1"/>
      <c r="AN10" s="1"/>
      <c r="AO10" s="1"/>
      <c r="AP10" s="1"/>
      <c r="AQ10" s="1"/>
      <c r="AR10" s="211" t="s">
        <v>9</v>
      </c>
      <c r="AS10" s="207"/>
      <c r="AT10" s="214"/>
      <c r="AU10" s="207"/>
      <c r="AV10" s="209"/>
      <c r="AW10" s="45" t="s">
        <v>111</v>
      </c>
      <c r="AX10" s="46">
        <f>I13+O13+S13+W13+AA13+AE13</f>
        <v>0.13592592592592592</v>
      </c>
      <c r="AY10" s="46">
        <f>I13+O13+S13</f>
        <v>0.04866898148148148</v>
      </c>
      <c r="AZ10" s="46">
        <f>AX10-AY10</f>
        <v>0.08725694444444444</v>
      </c>
      <c r="BA10" s="47">
        <v>3</v>
      </c>
      <c r="BB10" s="48">
        <f>AY10/BA10</f>
        <v>0.016222993827160494</v>
      </c>
      <c r="BC10" s="49">
        <v>3</v>
      </c>
      <c r="BD10" s="48">
        <f>AZ10/BC10</f>
        <v>0.02908564814814815</v>
      </c>
      <c r="BE10" s="49">
        <f>RANK(BB10,BB4:BB66,1)</f>
        <v>32</v>
      </c>
      <c r="BF10" s="49">
        <f>RANK(BD10,BD4:BD66,1)</f>
        <v>32</v>
      </c>
    </row>
    <row r="11" spans="1:58" ht="12.75" customHeight="1">
      <c r="A11" s="43" t="s">
        <v>113</v>
      </c>
      <c r="B11" s="212"/>
      <c r="C11" s="196" t="s">
        <v>280</v>
      </c>
      <c r="D11" s="2" t="s">
        <v>42</v>
      </c>
      <c r="E11" s="4" t="s">
        <v>46</v>
      </c>
      <c r="F11" s="70"/>
      <c r="G11" s="4" t="s">
        <v>46</v>
      </c>
      <c r="H11" s="71"/>
      <c r="I11" s="4" t="s">
        <v>46</v>
      </c>
      <c r="J11" s="71"/>
      <c r="K11" s="4" t="s">
        <v>46</v>
      </c>
      <c r="L11" s="4"/>
      <c r="M11" s="4" t="s">
        <v>46</v>
      </c>
      <c r="N11" s="4"/>
      <c r="O11" s="4" t="s">
        <v>46</v>
      </c>
      <c r="P11" s="72"/>
      <c r="Q11" s="4" t="s">
        <v>46</v>
      </c>
      <c r="R11" s="4"/>
      <c r="S11" s="1" t="s">
        <v>46</v>
      </c>
      <c r="T11" s="1"/>
      <c r="U11" s="1" t="s">
        <v>45</v>
      </c>
      <c r="V11" s="1"/>
      <c r="W11" s="1" t="s">
        <v>45</v>
      </c>
      <c r="X11" s="1"/>
      <c r="Y11" s="1" t="s">
        <v>45</v>
      </c>
      <c r="Z11" s="1"/>
      <c r="AA11" s="1" t="s">
        <v>45</v>
      </c>
      <c r="AB11" s="1"/>
      <c r="AC11" s="1" t="s">
        <v>45</v>
      </c>
      <c r="AD11" s="1"/>
      <c r="AE11" s="1" t="s">
        <v>45</v>
      </c>
      <c r="AF11" s="1"/>
      <c r="AG11" s="1"/>
      <c r="AH11" s="1"/>
      <c r="AI11" s="1"/>
      <c r="AJ11" s="1"/>
      <c r="AK11" s="1"/>
      <c r="AL11" s="1"/>
      <c r="AM11" s="1"/>
      <c r="AN11" s="1"/>
      <c r="AO11" s="1"/>
      <c r="AP11" s="1"/>
      <c r="AQ11" s="1"/>
      <c r="AR11" s="211"/>
      <c r="AS11" s="207"/>
      <c r="AT11" s="214"/>
      <c r="AU11" s="207"/>
      <c r="AV11" s="209"/>
      <c r="AW11" s="45" t="s">
        <v>113</v>
      </c>
      <c r="AX11" s="46">
        <f>G13+M13</f>
        <v>0.03802083333333334</v>
      </c>
      <c r="AY11" s="46">
        <f>G13+M13</f>
        <v>0.03802083333333334</v>
      </c>
      <c r="AZ11" s="46">
        <f>AX11-AY11</f>
        <v>0</v>
      </c>
      <c r="BA11" s="47">
        <v>2</v>
      </c>
      <c r="BB11" s="48">
        <f>AY11/BA11</f>
        <v>0.01901041666666667</v>
      </c>
      <c r="BC11" s="49">
        <v>0</v>
      </c>
      <c r="BD11" s="48">
        <v>10</v>
      </c>
      <c r="BE11" s="49">
        <f>RANK(BB11,BB4:BB66,1)</f>
        <v>33</v>
      </c>
      <c r="BF11" s="49">
        <f>RANK(BD11,BD4:BD66,1)</f>
        <v>33</v>
      </c>
    </row>
    <row r="12" spans="1:58" ht="12.75" customHeight="1">
      <c r="A12" s="43" t="s">
        <v>116</v>
      </c>
      <c r="B12" s="212"/>
      <c r="C12" s="196" t="s">
        <v>281</v>
      </c>
      <c r="D12" t="s">
        <v>40</v>
      </c>
      <c r="E12" s="3">
        <f>E13</f>
        <v>0.015532407407407406</v>
      </c>
      <c r="F12" s="67">
        <f>F96</f>
        <v>11</v>
      </c>
      <c r="G12" s="44">
        <f>G13+E12</f>
        <v>0.0309375</v>
      </c>
      <c r="H12" s="67">
        <f>H96</f>
        <v>11</v>
      </c>
      <c r="I12" s="44">
        <f>I13+G12</f>
        <v>0.04635416666666667</v>
      </c>
      <c r="J12" s="67">
        <f>J96</f>
        <v>11</v>
      </c>
      <c r="K12" s="44">
        <f>K13+I12</f>
        <v>0.06122685185185185</v>
      </c>
      <c r="L12" s="67">
        <f>L96</f>
        <v>11</v>
      </c>
      <c r="M12" s="44">
        <f>M13+K12</f>
        <v>0.0838425925925926</v>
      </c>
      <c r="N12" s="67">
        <f>N96</f>
        <v>11</v>
      </c>
      <c r="O12" s="44">
        <f>O13+M12</f>
        <v>0.10024305555555556</v>
      </c>
      <c r="P12" s="67">
        <f>P96</f>
        <v>11</v>
      </c>
      <c r="Q12" s="44">
        <f>Q13+O12</f>
        <v>0.11556712962962963</v>
      </c>
      <c r="R12" s="67">
        <f>R96</f>
        <v>11</v>
      </c>
      <c r="S12" s="44">
        <f>S13+Q12</f>
        <v>0.13241898148148148</v>
      </c>
      <c r="T12" s="67">
        <f>T96</f>
        <v>11</v>
      </c>
      <c r="U12" s="44">
        <f>U13+S12</f>
        <v>0.15577546296296296</v>
      </c>
      <c r="V12" s="67">
        <f>V96</f>
        <v>11</v>
      </c>
      <c r="W12" s="44">
        <f>W13+U12</f>
        <v>0.18383101851851852</v>
      </c>
      <c r="X12" s="67">
        <f>X96</f>
        <v>11</v>
      </c>
      <c r="Y12" s="44">
        <f>Y13+W12</f>
        <v>0.2084490740740741</v>
      </c>
      <c r="Z12" s="67">
        <f>Z96</f>
        <v>11</v>
      </c>
      <c r="AA12" s="44">
        <f>AA13+Y12</f>
        <v>0.2385763888888889</v>
      </c>
      <c r="AB12" s="67">
        <f>AB96</f>
        <v>11</v>
      </c>
      <c r="AC12" s="44">
        <f>AC13+AA12</f>
        <v>0.2646759259259259</v>
      </c>
      <c r="AD12" s="67">
        <f>AD96</f>
        <v>11</v>
      </c>
      <c r="AE12" s="44">
        <f>AE13+AC12</f>
        <v>0.29375</v>
      </c>
      <c r="AF12" s="67">
        <f>AF96</f>
        <v>11</v>
      </c>
      <c r="AG12" s="44">
        <f>AG13+AE12</f>
        <v>0.29375</v>
      </c>
      <c r="AH12" s="67">
        <f>AH96</f>
        <v>11</v>
      </c>
      <c r="AI12" s="44">
        <f>AI13+AG12</f>
        <v>0.29375</v>
      </c>
      <c r="AJ12" s="67">
        <f>AJ96</f>
        <v>11</v>
      </c>
      <c r="AK12" s="44">
        <f>AK13+AI12</f>
        <v>0.29375</v>
      </c>
      <c r="AL12" s="67">
        <f>AL96</f>
        <v>11</v>
      </c>
      <c r="AM12" s="44">
        <f>AM13+AK12</f>
        <v>0.29375</v>
      </c>
      <c r="AN12" s="67">
        <f>AN96</f>
        <v>11</v>
      </c>
      <c r="AO12" s="44">
        <f>AO13+AM12</f>
        <v>0.29375</v>
      </c>
      <c r="AP12" s="67">
        <f>AP96</f>
        <v>11</v>
      </c>
      <c r="AQ12" s="202">
        <f>AQ13+AO12</f>
        <v>0.29375</v>
      </c>
      <c r="AR12" s="211"/>
      <c r="AS12" s="207"/>
      <c r="AT12" s="214"/>
      <c r="AU12" s="207"/>
      <c r="AV12" s="209"/>
      <c r="AW12" s="45" t="s">
        <v>116</v>
      </c>
      <c r="AX12" s="46">
        <f>E13+K13+Q13+U13+Y13+AC13</f>
        <v>0.11980324074074074</v>
      </c>
      <c r="AY12" s="46">
        <f>E13+K13+Q13</f>
        <v>0.04572916666666667</v>
      </c>
      <c r="AZ12" s="46">
        <f>AX12-AY12</f>
        <v>0.07407407407407407</v>
      </c>
      <c r="BA12" s="47">
        <v>3</v>
      </c>
      <c r="BB12" s="48">
        <f>AY12/BA12</f>
        <v>0.015243055555555557</v>
      </c>
      <c r="BC12" s="49">
        <v>3</v>
      </c>
      <c r="BD12" s="48">
        <f>AZ12/BC12</f>
        <v>0.024691358024691357</v>
      </c>
      <c r="BE12" s="49">
        <f>RANK(BB12,BB4:BB66,1)</f>
        <v>31</v>
      </c>
      <c r="BF12" s="49">
        <f>RANK(BD12,BD4:BD66,1)</f>
        <v>31</v>
      </c>
    </row>
    <row r="13" spans="3:58" ht="15.75" customHeight="1">
      <c r="C13" s="190"/>
      <c r="D13" t="s">
        <v>41</v>
      </c>
      <c r="E13" s="8">
        <v>0.015532407407407406</v>
      </c>
      <c r="F13" s="11"/>
      <c r="G13" s="201">
        <v>0.015405092592592593</v>
      </c>
      <c r="H13" s="9"/>
      <c r="I13" s="201">
        <v>0.015416666666666667</v>
      </c>
      <c r="J13" s="9"/>
      <c r="K13" s="8">
        <v>0.014872685185185185</v>
      </c>
      <c r="L13" s="8"/>
      <c r="M13" s="8">
        <v>0.022615740740740742</v>
      </c>
      <c r="N13" s="8"/>
      <c r="O13" s="8">
        <v>0.016400462962962964</v>
      </c>
      <c r="P13" s="8"/>
      <c r="Q13" s="8">
        <v>0.015324074074074073</v>
      </c>
      <c r="R13" s="8"/>
      <c r="S13" s="8">
        <v>0.01685185185185185</v>
      </c>
      <c r="T13" s="8"/>
      <c r="U13" s="8">
        <v>0.02335648148148148</v>
      </c>
      <c r="V13" s="8"/>
      <c r="W13" s="8">
        <v>0.028055555555555556</v>
      </c>
      <c r="X13" s="8"/>
      <c r="Y13" s="8">
        <v>0.02461805555555556</v>
      </c>
      <c r="Z13" s="8"/>
      <c r="AA13" s="8">
        <v>0.030127314814814815</v>
      </c>
      <c r="AB13" s="8"/>
      <c r="AC13" s="8">
        <v>0.026099537037037036</v>
      </c>
      <c r="AD13" s="8"/>
      <c r="AE13" s="8">
        <v>0.029074074074074075</v>
      </c>
      <c r="AF13" s="8"/>
      <c r="AG13" s="8"/>
      <c r="AH13" s="8"/>
      <c r="AI13" s="8"/>
      <c r="AJ13" s="8"/>
      <c r="AK13" s="8"/>
      <c r="AL13" s="8"/>
      <c r="AM13" s="8"/>
      <c r="AN13" s="8"/>
      <c r="AO13" s="8"/>
      <c r="AP13" s="8"/>
      <c r="AQ13" s="8"/>
      <c r="AR13" s="211"/>
      <c r="AS13" s="207"/>
      <c r="AT13" s="214"/>
      <c r="AU13" s="207"/>
      <c r="AV13" s="209"/>
      <c r="AW13" s="50"/>
      <c r="AX13" s="58"/>
      <c r="AY13" s="58"/>
      <c r="AZ13" s="49"/>
      <c r="BA13" s="47"/>
      <c r="BB13" s="48"/>
      <c r="BC13" s="49"/>
      <c r="BD13" s="48"/>
      <c r="BE13" s="49"/>
      <c r="BF13" s="49"/>
    </row>
    <row r="14" spans="1:58" ht="3" customHeight="1">
      <c r="A14" s="18"/>
      <c r="B14" s="18"/>
      <c r="C14" s="192"/>
      <c r="D14" s="18"/>
      <c r="E14" s="18"/>
      <c r="F14" s="68"/>
      <c r="G14" s="18"/>
      <c r="H14" s="36"/>
      <c r="I14" s="18"/>
      <c r="J14" s="36"/>
      <c r="K14" s="18"/>
      <c r="L14" s="18"/>
      <c r="M14" s="18"/>
      <c r="N14" s="18"/>
      <c r="O14" s="18"/>
      <c r="P14" s="35"/>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9"/>
      <c r="AU14" s="18"/>
      <c r="AV14" s="18"/>
      <c r="AW14" s="55"/>
      <c r="AX14" s="55"/>
      <c r="AY14" s="55"/>
      <c r="AZ14" s="55"/>
      <c r="BA14" s="56"/>
      <c r="BB14" s="57"/>
      <c r="BC14" s="55"/>
      <c r="BD14" s="57"/>
      <c r="BE14" s="55"/>
      <c r="BF14" s="55"/>
    </row>
    <row r="15" spans="1:58" ht="12.75" customHeight="1">
      <c r="A15" t="s">
        <v>43</v>
      </c>
      <c r="C15" s="193" t="s">
        <v>282</v>
      </c>
      <c r="D15" t="s">
        <v>44</v>
      </c>
      <c r="E15" s="1" t="s">
        <v>0</v>
      </c>
      <c r="F15" s="69"/>
      <c r="G15" s="1" t="s">
        <v>1</v>
      </c>
      <c r="H15" s="15"/>
      <c r="I15" s="1" t="s">
        <v>2</v>
      </c>
      <c r="J15" s="15"/>
      <c r="K15" s="1" t="s">
        <v>3</v>
      </c>
      <c r="L15" s="1"/>
      <c r="M15" s="1" t="s">
        <v>4</v>
      </c>
      <c r="N15" s="1"/>
      <c r="O15" s="1" t="s">
        <v>5</v>
      </c>
      <c r="P15" s="14"/>
      <c r="Q15" s="1" t="s">
        <v>6</v>
      </c>
      <c r="R15" s="1"/>
      <c r="S15" s="1" t="s">
        <v>7</v>
      </c>
      <c r="T15" s="1"/>
      <c r="U15" s="1" t="s">
        <v>8</v>
      </c>
      <c r="V15" s="1"/>
      <c r="W15" s="1" t="s">
        <v>9</v>
      </c>
      <c r="X15" s="1"/>
      <c r="Y15" s="1" t="s">
        <v>10</v>
      </c>
      <c r="Z15" s="1"/>
      <c r="AA15" s="1" t="s">
        <v>11</v>
      </c>
      <c r="AB15" s="1"/>
      <c r="AC15" s="1" t="s">
        <v>12</v>
      </c>
      <c r="AD15" s="1"/>
      <c r="AE15" s="1" t="s">
        <v>13</v>
      </c>
      <c r="AF15" s="1"/>
      <c r="AG15" s="1" t="s">
        <v>14</v>
      </c>
      <c r="AH15" s="1"/>
      <c r="AI15" s="1" t="s">
        <v>15</v>
      </c>
      <c r="AJ15" s="1"/>
      <c r="AK15" s="1" t="s">
        <v>16</v>
      </c>
      <c r="AL15" s="1"/>
      <c r="AM15" s="1" t="s">
        <v>17</v>
      </c>
      <c r="AN15" s="1"/>
      <c r="AO15" s="1" t="s">
        <v>18</v>
      </c>
      <c r="AP15" s="1"/>
      <c r="AQ15" s="1" t="s">
        <v>19</v>
      </c>
      <c r="AT15" s="12"/>
      <c r="AW15" s="49"/>
      <c r="AX15" s="49"/>
      <c r="AY15" s="49"/>
      <c r="AZ15" s="49"/>
      <c r="BA15" s="47"/>
      <c r="BB15" s="48"/>
      <c r="BC15" s="49"/>
      <c r="BD15" s="48"/>
      <c r="BE15" s="49"/>
      <c r="BF15" s="49"/>
    </row>
    <row r="16" spans="1:58" ht="12.75" customHeight="1">
      <c r="A16" s="43" t="s">
        <v>112</v>
      </c>
      <c r="B16" s="213" t="s">
        <v>1</v>
      </c>
      <c r="C16" s="205" t="s">
        <v>96</v>
      </c>
      <c r="D16" t="s">
        <v>38</v>
      </c>
      <c r="E16" s="1" t="s">
        <v>46</v>
      </c>
      <c r="F16" s="69"/>
      <c r="G16" s="1" t="s">
        <v>150</v>
      </c>
      <c r="H16" s="15"/>
      <c r="I16" s="1" t="s">
        <v>149</v>
      </c>
      <c r="J16" s="15"/>
      <c r="K16" s="1" t="s">
        <v>46</v>
      </c>
      <c r="L16" s="1"/>
      <c r="M16" s="1" t="s">
        <v>150</v>
      </c>
      <c r="N16" s="1"/>
      <c r="O16" s="1" t="s">
        <v>149</v>
      </c>
      <c r="P16" s="14"/>
      <c r="Q16" s="1" t="s">
        <v>46</v>
      </c>
      <c r="R16" s="1"/>
      <c r="S16" s="1" t="s">
        <v>46</v>
      </c>
      <c r="T16" s="1"/>
      <c r="U16" s="1" t="s">
        <v>150</v>
      </c>
      <c r="V16" s="1"/>
      <c r="W16" s="1" t="s">
        <v>149</v>
      </c>
      <c r="X16" s="1"/>
      <c r="Y16" s="1" t="s">
        <v>150</v>
      </c>
      <c r="Z16" s="1"/>
      <c r="AA16" s="1" t="s">
        <v>149</v>
      </c>
      <c r="AB16" s="1"/>
      <c r="AC16" s="1" t="s">
        <v>46</v>
      </c>
      <c r="AD16" s="1"/>
      <c r="AE16" s="1" t="s">
        <v>150</v>
      </c>
      <c r="AF16" s="1"/>
      <c r="AG16" s="1" t="s">
        <v>149</v>
      </c>
      <c r="AH16" s="1"/>
      <c r="AI16" s="1" t="s">
        <v>46</v>
      </c>
      <c r="AJ16" s="1"/>
      <c r="AK16" s="1" t="s">
        <v>150</v>
      </c>
      <c r="AL16" s="1"/>
      <c r="AM16" s="1" t="s">
        <v>46</v>
      </c>
      <c r="AN16" s="1"/>
      <c r="AO16" s="1" t="s">
        <v>149</v>
      </c>
      <c r="AP16" s="1"/>
      <c r="AQ16" s="1" t="s">
        <v>46</v>
      </c>
      <c r="AR16" s="211" t="s">
        <v>3</v>
      </c>
      <c r="AS16" s="207">
        <f>Y19+AA19+AC19+AE19+AG19+AI19+AK19+AM19+AO19+AQ19</f>
        <v>0.11393518518518518</v>
      </c>
      <c r="AT16" s="214" t="s">
        <v>7</v>
      </c>
      <c r="AU16" s="207">
        <f>AQ18-AS16</f>
        <v>0.12761574074074072</v>
      </c>
      <c r="AV16" s="209" t="s">
        <v>3</v>
      </c>
      <c r="AW16" s="45" t="s">
        <v>112</v>
      </c>
      <c r="AX16" s="46">
        <f>G19+M19+U19+Y19+AE19+AK19</f>
        <v>0.07268518518518519</v>
      </c>
      <c r="AY16" s="46">
        <f>Y19+AE19+AK19</f>
        <v>0.033854166666666664</v>
      </c>
      <c r="AZ16" s="46">
        <f>AX16-AY16</f>
        <v>0.03883101851851852</v>
      </c>
      <c r="BA16" s="47">
        <v>3</v>
      </c>
      <c r="BB16" s="48">
        <f>AY16/BA16</f>
        <v>0.011284722222222222</v>
      </c>
      <c r="BC16" s="49">
        <v>3</v>
      </c>
      <c r="BD16" s="48">
        <f>AZ16/BC16</f>
        <v>0.012943672839506174</v>
      </c>
      <c r="BE16" s="49">
        <f>RANK(BB16,BB4:BB66,1)</f>
        <v>19</v>
      </c>
      <c r="BF16" s="49">
        <f>RANK(BD16,BD4:BD66,1)</f>
        <v>13</v>
      </c>
    </row>
    <row r="17" spans="1:58" ht="12.75" customHeight="1">
      <c r="A17" s="43" t="s">
        <v>117</v>
      </c>
      <c r="B17" s="213"/>
      <c r="C17" s="198" t="s">
        <v>93</v>
      </c>
      <c r="D17" s="2" t="s">
        <v>42</v>
      </c>
      <c r="E17" s="4" t="s">
        <v>45</v>
      </c>
      <c r="F17" s="70"/>
      <c r="G17" s="4" t="s">
        <v>45</v>
      </c>
      <c r="H17" s="71"/>
      <c r="I17" s="4" t="s">
        <v>45</v>
      </c>
      <c r="J17" s="71"/>
      <c r="K17" s="4" t="s">
        <v>45</v>
      </c>
      <c r="L17" s="4"/>
      <c r="M17" s="4" t="s">
        <v>45</v>
      </c>
      <c r="N17" s="4"/>
      <c r="O17" s="1" t="s">
        <v>45</v>
      </c>
      <c r="P17" s="14"/>
      <c r="Q17" s="1" t="s">
        <v>45</v>
      </c>
      <c r="R17" s="1"/>
      <c r="S17" s="1" t="s">
        <v>45</v>
      </c>
      <c r="T17" s="1"/>
      <c r="U17" s="1" t="s">
        <v>45</v>
      </c>
      <c r="V17" s="1"/>
      <c r="W17" s="1" t="s">
        <v>45</v>
      </c>
      <c r="X17" s="1"/>
      <c r="Y17" s="1" t="s">
        <v>46</v>
      </c>
      <c r="Z17" s="1"/>
      <c r="AA17" s="1" t="s">
        <v>46</v>
      </c>
      <c r="AB17" s="1"/>
      <c r="AC17" s="1" t="s">
        <v>46</v>
      </c>
      <c r="AD17" s="1"/>
      <c r="AE17" s="1" t="s">
        <v>46</v>
      </c>
      <c r="AF17" s="1"/>
      <c r="AG17" s="1" t="s">
        <v>46</v>
      </c>
      <c r="AH17" s="1"/>
      <c r="AI17" s="1" t="s">
        <v>46</v>
      </c>
      <c r="AJ17" s="1"/>
      <c r="AK17" s="1" t="s">
        <v>46</v>
      </c>
      <c r="AL17" s="1"/>
      <c r="AM17" s="1" t="s">
        <v>46</v>
      </c>
      <c r="AN17" s="1"/>
      <c r="AO17" s="1" t="s">
        <v>46</v>
      </c>
      <c r="AP17" s="1"/>
      <c r="AQ17" s="1" t="s">
        <v>46</v>
      </c>
      <c r="AR17" s="211"/>
      <c r="AS17" s="207"/>
      <c r="AT17" s="214"/>
      <c r="AU17" s="207"/>
      <c r="AV17" s="209"/>
      <c r="AW17" s="45" t="s">
        <v>117</v>
      </c>
      <c r="AX17" s="46">
        <f>E19+K19+Q19+S19+AC19+AI19+AM19+AQ19</f>
        <v>0.09202546296296296</v>
      </c>
      <c r="AY17" s="46">
        <f>AC19+AI19+AM19+AQ19</f>
        <v>0.04305555555555556</v>
      </c>
      <c r="AZ17" s="46">
        <f>AX17-AY17</f>
        <v>0.0489699074074074</v>
      </c>
      <c r="BA17" s="47">
        <v>4</v>
      </c>
      <c r="BB17" s="48">
        <f>AY17/BA17</f>
        <v>0.01076388888888889</v>
      </c>
      <c r="BC17" s="49">
        <v>4</v>
      </c>
      <c r="BD17" s="48">
        <f>AZ17/BC17</f>
        <v>0.01224247685185185</v>
      </c>
      <c r="BE17" s="49">
        <f>RANK(BB17,BB4:BB66,1)</f>
        <v>15</v>
      </c>
      <c r="BF17" s="49">
        <f>RANK(BD17,BD4:BD66,1)</f>
        <v>6</v>
      </c>
    </row>
    <row r="18" spans="1:58" ht="12.75" customHeight="1">
      <c r="A18" s="43" t="s">
        <v>118</v>
      </c>
      <c r="B18" s="213"/>
      <c r="C18" s="198" t="s">
        <v>94</v>
      </c>
      <c r="D18" t="s">
        <v>40</v>
      </c>
      <c r="E18" s="3">
        <f>E19</f>
        <v>0.011724537037037035</v>
      </c>
      <c r="F18" s="67">
        <f>F97</f>
        <v>10</v>
      </c>
      <c r="G18" s="44">
        <f>G19+E18</f>
        <v>0.024444444444444442</v>
      </c>
      <c r="H18" s="67">
        <f>H97</f>
        <v>9</v>
      </c>
      <c r="I18" s="44">
        <f>I19+G18</f>
        <v>0.03795138888888889</v>
      </c>
      <c r="J18" s="67">
        <f>J97</f>
        <v>10</v>
      </c>
      <c r="K18" s="44">
        <f>K19+I18</f>
        <v>0.050243055555555555</v>
      </c>
      <c r="L18" s="67">
        <f>L97</f>
        <v>9</v>
      </c>
      <c r="M18" s="44">
        <f>M19+K18</f>
        <v>0.06303240740740741</v>
      </c>
      <c r="N18" s="67">
        <f>N97</f>
        <v>10</v>
      </c>
      <c r="O18" s="44">
        <f>O19+M18</f>
        <v>0.0770138888888889</v>
      </c>
      <c r="P18" s="67">
        <f>P97</f>
        <v>10</v>
      </c>
      <c r="Q18" s="44">
        <f>Q19+O18</f>
        <v>0.08907407407407408</v>
      </c>
      <c r="R18" s="67">
        <f>R97</f>
        <v>9</v>
      </c>
      <c r="S18" s="44">
        <f>S19+Q18</f>
        <v>0.10196759259259261</v>
      </c>
      <c r="T18" s="67">
        <f>T97</f>
        <v>9</v>
      </c>
      <c r="U18" s="44">
        <f>U19+S18</f>
        <v>0.11528935185185187</v>
      </c>
      <c r="V18" s="67">
        <f>V97</f>
        <v>9</v>
      </c>
      <c r="W18" s="44">
        <f>W19+U18</f>
        <v>0.12761574074074075</v>
      </c>
      <c r="X18" s="67">
        <f>X97</f>
        <v>9</v>
      </c>
      <c r="Y18" s="44">
        <f>Y19+W18</f>
        <v>0.1386689814814815</v>
      </c>
      <c r="Z18" s="67">
        <f>Z97</f>
        <v>9</v>
      </c>
      <c r="AA18" s="44">
        <f>AA19+Y18</f>
        <v>0.15057870370370371</v>
      </c>
      <c r="AB18" s="67">
        <f>AB97</f>
        <v>8</v>
      </c>
      <c r="AC18" s="44">
        <f>AC19+AA18</f>
        <v>0.16122685185185187</v>
      </c>
      <c r="AD18" s="67">
        <f>AD97</f>
        <v>8</v>
      </c>
      <c r="AE18" s="44">
        <f>AE19+AC18</f>
        <v>0.17271990740740742</v>
      </c>
      <c r="AF18" s="67">
        <f>AF97</f>
        <v>7</v>
      </c>
      <c r="AG18" s="44">
        <f>AG19+AE18</f>
        <v>0.18506944444444445</v>
      </c>
      <c r="AH18" s="67">
        <f>AH97</f>
        <v>6</v>
      </c>
      <c r="AI18" s="44">
        <f>AI19+AG18</f>
        <v>0.19572916666666668</v>
      </c>
      <c r="AJ18" s="67">
        <f>AJ97</f>
        <v>6</v>
      </c>
      <c r="AK18" s="44">
        <f>AK19+AI18</f>
        <v>0.20703703703703705</v>
      </c>
      <c r="AL18" s="67">
        <f>AL97</f>
        <v>5</v>
      </c>
      <c r="AM18" s="44">
        <f>AM19+AK18</f>
        <v>0.2176736111111111</v>
      </c>
      <c r="AN18" s="67">
        <f>AN97</f>
        <v>4</v>
      </c>
      <c r="AO18" s="44">
        <f>AO19+AM18</f>
        <v>0.23043981481481482</v>
      </c>
      <c r="AP18" s="67">
        <f>AP97</f>
        <v>5</v>
      </c>
      <c r="AQ18" s="202">
        <f>AQ19+AO18</f>
        <v>0.24155092592592592</v>
      </c>
      <c r="AR18" s="211"/>
      <c r="AS18" s="207"/>
      <c r="AT18" s="214"/>
      <c r="AU18" s="207"/>
      <c r="AV18" s="209"/>
      <c r="AW18" s="45" t="s">
        <v>118</v>
      </c>
      <c r="AX18" s="46">
        <f>I19+O19+W19+AA19+AG19+AO19</f>
        <v>0.07684027777777777</v>
      </c>
      <c r="AY18" s="46">
        <f>AA19+AG19+AO19</f>
        <v>0.03702546296296297</v>
      </c>
      <c r="AZ18" s="46">
        <f>AX18-AY18</f>
        <v>0.0398148148148148</v>
      </c>
      <c r="BA18" s="47">
        <v>3</v>
      </c>
      <c r="BB18" s="48">
        <f>AY18/BA18</f>
        <v>0.012341820987654323</v>
      </c>
      <c r="BC18" s="49">
        <v>3</v>
      </c>
      <c r="BD18" s="48">
        <f>AZ18/BC18</f>
        <v>0.0132716049382716</v>
      </c>
      <c r="BE18" s="49">
        <f>RANK(BB18,BB4:BB66,1)</f>
        <v>26</v>
      </c>
      <c r="BF18" s="49">
        <f>RANK(BD18,BD4:BD66,1)</f>
        <v>16</v>
      </c>
    </row>
    <row r="19" spans="3:58" ht="15.75" customHeight="1">
      <c r="C19" s="190"/>
      <c r="D19" t="s">
        <v>41</v>
      </c>
      <c r="E19" s="8">
        <v>0.011724537037037035</v>
      </c>
      <c r="F19" s="11"/>
      <c r="G19" s="11">
        <v>0.012719907407407407</v>
      </c>
      <c r="H19" s="9"/>
      <c r="I19" s="201">
        <v>0.013506944444444445</v>
      </c>
      <c r="J19" s="9"/>
      <c r="K19" s="201">
        <v>0.012291666666666666</v>
      </c>
      <c r="L19" s="8"/>
      <c r="M19" s="8">
        <v>0.012789351851851852</v>
      </c>
      <c r="N19" s="8"/>
      <c r="O19" s="8">
        <v>0.013981481481481482</v>
      </c>
      <c r="P19" s="8"/>
      <c r="Q19" s="8">
        <v>0.012060185185185186</v>
      </c>
      <c r="R19" s="8"/>
      <c r="S19" s="8">
        <v>0.01289351851851852</v>
      </c>
      <c r="T19" s="8"/>
      <c r="U19" s="8">
        <v>0.01332175925925926</v>
      </c>
      <c r="V19" s="8"/>
      <c r="W19" s="8">
        <v>0.012326388888888888</v>
      </c>
      <c r="X19" s="8"/>
      <c r="Y19" s="8">
        <v>0.01105324074074074</v>
      </c>
      <c r="Z19" s="8"/>
      <c r="AA19" s="8">
        <v>0.011909722222222223</v>
      </c>
      <c r="AB19" s="8"/>
      <c r="AC19" s="8">
        <v>0.01064814814814815</v>
      </c>
      <c r="AD19" s="8"/>
      <c r="AE19" s="8">
        <v>0.011493055555555555</v>
      </c>
      <c r="AF19" s="8"/>
      <c r="AG19" s="8">
        <v>0.012349537037037039</v>
      </c>
      <c r="AH19" s="8"/>
      <c r="AI19" s="8">
        <v>0.010659722222222221</v>
      </c>
      <c r="AJ19" s="8"/>
      <c r="AK19" s="8">
        <v>0.011307870370370371</v>
      </c>
      <c r="AL19" s="8"/>
      <c r="AM19" s="8">
        <v>0.010636574074074074</v>
      </c>
      <c r="AN19" s="8"/>
      <c r="AO19" s="8">
        <v>0.012766203703703703</v>
      </c>
      <c r="AP19" s="8"/>
      <c r="AQ19" s="8">
        <v>0.011111111111111112</v>
      </c>
      <c r="AR19" s="211"/>
      <c r="AS19" s="207"/>
      <c r="AT19" s="214"/>
      <c r="AU19" s="207"/>
      <c r="AV19" s="209"/>
      <c r="AW19" s="50"/>
      <c r="AX19" s="58"/>
      <c r="AY19" s="58"/>
      <c r="AZ19" s="49"/>
      <c r="BA19" s="47"/>
      <c r="BB19" s="48"/>
      <c r="BC19" s="49"/>
      <c r="BD19" s="48"/>
      <c r="BE19" s="49"/>
      <c r="BF19" s="49"/>
    </row>
    <row r="20" spans="1:58" ht="3" customHeight="1">
      <c r="A20" s="18"/>
      <c r="B20" s="18"/>
      <c r="C20" s="192"/>
      <c r="D20" s="18"/>
      <c r="E20" s="18"/>
      <c r="F20" s="68"/>
      <c r="G20" s="18"/>
      <c r="H20" s="36"/>
      <c r="I20" s="18"/>
      <c r="J20" s="36"/>
      <c r="K20" s="18"/>
      <c r="L20" s="18"/>
      <c r="M20" s="18"/>
      <c r="N20" s="18"/>
      <c r="O20" s="18"/>
      <c r="P20" s="35"/>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9"/>
      <c r="AU20" s="18"/>
      <c r="AV20" s="18"/>
      <c r="AW20" s="55"/>
      <c r="AX20" s="55"/>
      <c r="AY20" s="55"/>
      <c r="AZ20" s="55"/>
      <c r="BA20" s="56"/>
      <c r="BB20" s="57"/>
      <c r="BC20" s="55"/>
      <c r="BD20" s="57"/>
      <c r="BE20" s="55"/>
      <c r="BF20" s="55"/>
    </row>
    <row r="21" spans="1:58" ht="15" customHeight="1">
      <c r="A21" t="s">
        <v>43</v>
      </c>
      <c r="C21" s="194" t="s">
        <v>283</v>
      </c>
      <c r="D21" t="s">
        <v>44</v>
      </c>
      <c r="E21" s="1" t="s">
        <v>0</v>
      </c>
      <c r="F21" s="69"/>
      <c r="G21" s="1" t="s">
        <v>1</v>
      </c>
      <c r="H21" s="15"/>
      <c r="I21" s="1" t="s">
        <v>2</v>
      </c>
      <c r="J21" s="15"/>
      <c r="K21" s="1" t="s">
        <v>3</v>
      </c>
      <c r="L21" s="1"/>
      <c r="M21" s="1" t="s">
        <v>4</v>
      </c>
      <c r="N21" s="1"/>
      <c r="O21" s="1" t="s">
        <v>5</v>
      </c>
      <c r="P21" s="14"/>
      <c r="Q21" s="1" t="s">
        <v>6</v>
      </c>
      <c r="R21" s="1"/>
      <c r="S21" s="1" t="s">
        <v>7</v>
      </c>
      <c r="T21" s="1"/>
      <c r="U21" s="1" t="s">
        <v>8</v>
      </c>
      <c r="V21" s="1"/>
      <c r="W21" s="1" t="s">
        <v>9</v>
      </c>
      <c r="X21" s="1"/>
      <c r="Y21" s="1" t="s">
        <v>10</v>
      </c>
      <c r="Z21" s="1"/>
      <c r="AA21" s="1" t="s">
        <v>11</v>
      </c>
      <c r="AB21" s="1"/>
      <c r="AC21" s="1" t="s">
        <v>12</v>
      </c>
      <c r="AD21" s="1"/>
      <c r="AE21" s="1" t="s">
        <v>13</v>
      </c>
      <c r="AF21" s="1"/>
      <c r="AG21" s="1" t="s">
        <v>14</v>
      </c>
      <c r="AH21" s="1"/>
      <c r="AI21" s="1" t="s">
        <v>15</v>
      </c>
      <c r="AJ21" s="1"/>
      <c r="AK21" s="1" t="s">
        <v>16</v>
      </c>
      <c r="AL21" s="1"/>
      <c r="AM21" s="1" t="s">
        <v>17</v>
      </c>
      <c r="AN21" s="1"/>
      <c r="AO21" s="1" t="s">
        <v>18</v>
      </c>
      <c r="AP21" s="1"/>
      <c r="AQ21" s="1" t="s">
        <v>19</v>
      </c>
      <c r="AT21" s="12"/>
      <c r="AW21" s="49"/>
      <c r="AX21" s="49"/>
      <c r="AY21" s="49"/>
      <c r="AZ21" s="49"/>
      <c r="BA21" s="47"/>
      <c r="BB21" s="48"/>
      <c r="BC21" s="49"/>
      <c r="BD21" s="48"/>
      <c r="BE21" s="49"/>
      <c r="BF21" s="49"/>
    </row>
    <row r="22" spans="1:58" ht="15" customHeight="1">
      <c r="A22" s="43" t="s">
        <v>119</v>
      </c>
      <c r="B22" s="217" t="s">
        <v>0</v>
      </c>
      <c r="C22" s="198" t="s">
        <v>203</v>
      </c>
      <c r="D22" t="s">
        <v>38</v>
      </c>
      <c r="E22" s="1" t="s">
        <v>149</v>
      </c>
      <c r="F22" s="69"/>
      <c r="G22" s="1" t="s">
        <v>46</v>
      </c>
      <c r="H22" s="15"/>
      <c r="I22" s="4" t="s">
        <v>150</v>
      </c>
      <c r="J22" s="71"/>
      <c r="K22" s="4" t="s">
        <v>149</v>
      </c>
      <c r="L22" s="4"/>
      <c r="M22" s="1" t="s">
        <v>46</v>
      </c>
      <c r="N22" s="1"/>
      <c r="O22" s="1" t="s">
        <v>150</v>
      </c>
      <c r="P22" s="14"/>
      <c r="Q22" s="1" t="s">
        <v>149</v>
      </c>
      <c r="R22" s="1"/>
      <c r="S22" s="1" t="s">
        <v>46</v>
      </c>
      <c r="T22" s="1"/>
      <c r="U22" s="1" t="s">
        <v>150</v>
      </c>
      <c r="V22" s="1"/>
      <c r="W22" s="1" t="s">
        <v>149</v>
      </c>
      <c r="X22" s="1"/>
      <c r="Y22" s="1" t="s">
        <v>46</v>
      </c>
      <c r="Z22" s="1"/>
      <c r="AA22" s="1" t="s">
        <v>150</v>
      </c>
      <c r="AB22" s="1"/>
      <c r="AC22" s="1" t="s">
        <v>149</v>
      </c>
      <c r="AD22" s="1"/>
      <c r="AE22" s="1" t="s">
        <v>46</v>
      </c>
      <c r="AF22" s="1"/>
      <c r="AG22" s="1" t="s">
        <v>150</v>
      </c>
      <c r="AH22" s="1"/>
      <c r="AI22" s="1" t="s">
        <v>149</v>
      </c>
      <c r="AJ22" s="1"/>
      <c r="AK22" s="1" t="s">
        <v>150</v>
      </c>
      <c r="AL22" s="1"/>
      <c r="AM22" s="1" t="s">
        <v>46</v>
      </c>
      <c r="AN22" s="1"/>
      <c r="AO22" s="1" t="s">
        <v>149</v>
      </c>
      <c r="AP22" s="1"/>
      <c r="AQ22" s="1" t="s">
        <v>46</v>
      </c>
      <c r="AR22" s="211" t="s">
        <v>2</v>
      </c>
      <c r="AS22" s="207">
        <f>E25+G25+I25+K25+M25+O25+AE25+AM25+AO25+AQ25</f>
        <v>0.09950231481481481</v>
      </c>
      <c r="AT22" s="214" t="s">
        <v>1</v>
      </c>
      <c r="AU22" s="207">
        <f>AQ24-AS22</f>
        <v>0.12729166666666666</v>
      </c>
      <c r="AV22" s="209" t="s">
        <v>2</v>
      </c>
      <c r="AW22" s="45" t="s">
        <v>119</v>
      </c>
      <c r="AX22" s="46">
        <f>I25+O25+U25+AA25+AG25+AK25</f>
        <v>0.06947916666666668</v>
      </c>
      <c r="AY22" s="46">
        <f>I25+O25</f>
        <v>0.020057870370370372</v>
      </c>
      <c r="AZ22" s="46">
        <f>AX22-AY22</f>
        <v>0.0494212962962963</v>
      </c>
      <c r="BA22" s="47">
        <v>2</v>
      </c>
      <c r="BB22" s="48">
        <f>AY22/BA22</f>
        <v>0.010028935185185186</v>
      </c>
      <c r="BC22" s="49">
        <v>4</v>
      </c>
      <c r="BD22" s="48">
        <f>AZ22/BC22</f>
        <v>0.012355324074074076</v>
      </c>
      <c r="BE22" s="49">
        <f>RANK(BB22,BB4:BB66,1)</f>
        <v>8</v>
      </c>
      <c r="BF22" s="49">
        <f>RANK(BD22,BD4:BD66,1)</f>
        <v>7</v>
      </c>
    </row>
    <row r="23" spans="1:58" ht="15.75" customHeight="1">
      <c r="A23" s="43" t="s">
        <v>121</v>
      </c>
      <c r="B23" s="217"/>
      <c r="C23" s="205" t="s">
        <v>284</v>
      </c>
      <c r="D23" s="2" t="s">
        <v>42</v>
      </c>
      <c r="E23" s="4" t="s">
        <v>46</v>
      </c>
      <c r="F23" s="70"/>
      <c r="G23" s="4" t="s">
        <v>46</v>
      </c>
      <c r="H23" s="71"/>
      <c r="I23" s="4" t="s">
        <v>46</v>
      </c>
      <c r="J23" s="71"/>
      <c r="K23" s="4" t="s">
        <v>46</v>
      </c>
      <c r="L23" s="4"/>
      <c r="M23" s="4" t="s">
        <v>46</v>
      </c>
      <c r="N23" s="4"/>
      <c r="O23" s="1" t="s">
        <v>46</v>
      </c>
      <c r="P23" s="14"/>
      <c r="Q23" s="1" t="s">
        <v>45</v>
      </c>
      <c r="R23" s="1"/>
      <c r="S23" s="1" t="s">
        <v>45</v>
      </c>
      <c r="T23" s="1"/>
      <c r="U23" s="1" t="s">
        <v>45</v>
      </c>
      <c r="V23" s="1"/>
      <c r="W23" s="1" t="s">
        <v>45</v>
      </c>
      <c r="X23" s="1"/>
      <c r="Y23" s="1" t="s">
        <v>45</v>
      </c>
      <c r="Z23" s="1"/>
      <c r="AA23" s="1" t="s">
        <v>45</v>
      </c>
      <c r="AB23" s="1"/>
      <c r="AC23" s="1" t="s">
        <v>45</v>
      </c>
      <c r="AD23" s="1"/>
      <c r="AE23" s="1" t="s">
        <v>46</v>
      </c>
      <c r="AF23" s="1"/>
      <c r="AG23" s="1" t="s">
        <v>45</v>
      </c>
      <c r="AH23" s="1"/>
      <c r="AI23" s="1" t="s">
        <v>45</v>
      </c>
      <c r="AJ23" s="1"/>
      <c r="AK23" s="1" t="s">
        <v>45</v>
      </c>
      <c r="AL23" s="1"/>
      <c r="AM23" s="1" t="s">
        <v>46</v>
      </c>
      <c r="AN23" s="1"/>
      <c r="AO23" s="1" t="s">
        <v>46</v>
      </c>
      <c r="AP23" s="1"/>
      <c r="AQ23" s="1" t="s">
        <v>46</v>
      </c>
      <c r="AR23" s="211"/>
      <c r="AS23" s="207"/>
      <c r="AT23" s="214"/>
      <c r="AU23" s="207"/>
      <c r="AV23" s="209"/>
      <c r="AW23" s="45" t="s">
        <v>121</v>
      </c>
      <c r="AX23" s="46">
        <f>G25+M25+S25+Y25+AE25+AM25+AQ25</f>
        <v>0.0812037037037037</v>
      </c>
      <c r="AY23" s="46">
        <f>G25+M25+AE25+AM25+AQ25</f>
        <v>0.05332175925925926</v>
      </c>
      <c r="AZ23" s="46">
        <f>AX23-AY23</f>
        <v>0.02788194444444443</v>
      </c>
      <c r="BA23" s="47">
        <v>5</v>
      </c>
      <c r="BB23" s="48">
        <f>AY23/BA23</f>
        <v>0.010664351851851852</v>
      </c>
      <c r="BC23" s="49">
        <v>2</v>
      </c>
      <c r="BD23" s="48">
        <f>AZ23/BC23</f>
        <v>0.013940972222222216</v>
      </c>
      <c r="BE23" s="49">
        <f>RANK(BB23,BB4:BB66,1)</f>
        <v>14</v>
      </c>
      <c r="BF23" s="49">
        <f>RANK(BD23,BD4:BD66,1)</f>
        <v>18</v>
      </c>
    </row>
    <row r="24" spans="1:58" ht="15" customHeight="1">
      <c r="A24" s="43" t="s">
        <v>122</v>
      </c>
      <c r="B24" s="217"/>
      <c r="C24" s="198" t="s">
        <v>236</v>
      </c>
      <c r="D24" t="s">
        <v>40</v>
      </c>
      <c r="E24" s="3">
        <f>E25</f>
        <v>0.008078703703703704</v>
      </c>
      <c r="F24" s="67">
        <f>F98</f>
        <v>2</v>
      </c>
      <c r="G24" s="44">
        <f>G25+E24</f>
        <v>0.01775462962962963</v>
      </c>
      <c r="H24" s="67">
        <f>H98</f>
        <v>2</v>
      </c>
      <c r="I24" s="44">
        <f>I25+G24</f>
        <v>0.027534722222222224</v>
      </c>
      <c r="J24" s="67">
        <f>J98</f>
        <v>2</v>
      </c>
      <c r="K24" s="44">
        <f>K25+I24</f>
        <v>0.03636574074074074</v>
      </c>
      <c r="L24" s="67">
        <f>L98</f>
        <v>2</v>
      </c>
      <c r="M24" s="44">
        <f>M25+K24</f>
        <v>0.046203703703703705</v>
      </c>
      <c r="N24" s="67">
        <f>N98</f>
        <v>2</v>
      </c>
      <c r="O24" s="44">
        <f>O25+M24</f>
        <v>0.05648148148148148</v>
      </c>
      <c r="P24" s="67">
        <f>P98</f>
        <v>2</v>
      </c>
      <c r="Q24" s="44">
        <f>Q25+O24</f>
        <v>0.06883101851851851</v>
      </c>
      <c r="R24" s="67">
        <f>R98</f>
        <v>2</v>
      </c>
      <c r="S24" s="44">
        <f>S25+Q24</f>
        <v>0.0827662037037037</v>
      </c>
      <c r="T24" s="67">
        <f>T98</f>
        <v>2</v>
      </c>
      <c r="U24" s="44">
        <f>U25+S24</f>
        <v>0.09581018518518519</v>
      </c>
      <c r="V24" s="67">
        <f>V98</f>
        <v>3</v>
      </c>
      <c r="W24" s="44">
        <f>W25+U24</f>
        <v>0.10832175925925927</v>
      </c>
      <c r="X24" s="67">
        <f>X98</f>
        <v>4</v>
      </c>
      <c r="Y24" s="44">
        <f>Y25+W24</f>
        <v>0.12226851851851853</v>
      </c>
      <c r="Z24" s="67">
        <f>Z98</f>
        <v>4</v>
      </c>
      <c r="AA24" s="44">
        <f>AA25+Y24</f>
        <v>0.13466435185185185</v>
      </c>
      <c r="AB24" s="67">
        <f>AB98</f>
        <v>4</v>
      </c>
      <c r="AC24" s="44">
        <f>AC25+AA24</f>
        <v>0.14719907407407407</v>
      </c>
      <c r="AD24" s="67">
        <f>AD98</f>
        <v>4</v>
      </c>
      <c r="AE24" s="44">
        <f>AE25+AC24</f>
        <v>0.15765046296296295</v>
      </c>
      <c r="AF24" s="67">
        <f>AF98</f>
        <v>3</v>
      </c>
      <c r="AG24" s="44">
        <f>AG25+AE24</f>
        <v>0.1708912037037037</v>
      </c>
      <c r="AH24" s="67">
        <f>AH98</f>
        <v>3</v>
      </c>
      <c r="AI24" s="44">
        <f>AI25+AG24</f>
        <v>0.1834837962962963</v>
      </c>
      <c r="AJ24" s="67">
        <f>AJ98</f>
        <v>3</v>
      </c>
      <c r="AK24" s="44">
        <f>AK25+AI24</f>
        <v>0.19422453703703704</v>
      </c>
      <c r="AL24" s="67">
        <f>AL98</f>
        <v>3</v>
      </c>
      <c r="AM24" s="44">
        <f>AM25+AK24</f>
        <v>0.20708333333333334</v>
      </c>
      <c r="AN24" s="67">
        <f>AN98</f>
        <v>3</v>
      </c>
      <c r="AO24" s="44">
        <f>AO25+AM24</f>
        <v>0.2162962962962963</v>
      </c>
      <c r="AP24" s="67">
        <f>AP98</f>
        <v>3</v>
      </c>
      <c r="AQ24" s="202">
        <f>AQ25+AO24</f>
        <v>0.22679398148148147</v>
      </c>
      <c r="AR24" s="211"/>
      <c r="AS24" s="207"/>
      <c r="AT24" s="214"/>
      <c r="AU24" s="207"/>
      <c r="AV24" s="209"/>
      <c r="AW24" s="45" t="s">
        <v>122</v>
      </c>
      <c r="AX24" s="46">
        <f>E25+K25+Q25+W25+AC25+AI25+AO25</f>
        <v>0.07611111111111112</v>
      </c>
      <c r="AY24" s="46">
        <f>E25+K25+AO25</f>
        <v>0.026122685185185186</v>
      </c>
      <c r="AZ24" s="46">
        <f>AX24-AY24</f>
        <v>0.04998842592592593</v>
      </c>
      <c r="BA24" s="47">
        <v>3</v>
      </c>
      <c r="BB24" s="48">
        <f>AY24/BA24</f>
        <v>0.008707561728395062</v>
      </c>
      <c r="BC24" s="49">
        <v>4</v>
      </c>
      <c r="BD24" s="48">
        <f>AZ24/BC24</f>
        <v>0.012497106481481482</v>
      </c>
      <c r="BE24" s="49">
        <f>RANK(BB24,BB4:BB66,1)</f>
        <v>1</v>
      </c>
      <c r="BF24" s="49">
        <f>RANK(BD24,BD4:BD66,1)</f>
        <v>9</v>
      </c>
    </row>
    <row r="25" spans="3:58" ht="15.75" customHeight="1">
      <c r="C25" s="190"/>
      <c r="D25" t="s">
        <v>41</v>
      </c>
      <c r="E25" s="8">
        <v>0.008078703703703704</v>
      </c>
      <c r="F25" s="11"/>
      <c r="G25" s="201">
        <v>0.009675925925925926</v>
      </c>
      <c r="H25" s="9"/>
      <c r="I25" s="201">
        <v>0.009780092592592592</v>
      </c>
      <c r="J25" s="9"/>
      <c r="K25" s="8">
        <v>0.008831018518518518</v>
      </c>
      <c r="L25" s="8"/>
      <c r="M25" s="11">
        <v>0.009837962962962963</v>
      </c>
      <c r="N25" s="8"/>
      <c r="O25" s="8">
        <v>0.010277777777777778</v>
      </c>
      <c r="P25" s="8"/>
      <c r="Q25" s="8">
        <v>0.012349537037037039</v>
      </c>
      <c r="R25" s="8"/>
      <c r="S25" s="8">
        <v>0.013935185185185184</v>
      </c>
      <c r="T25" s="8"/>
      <c r="U25" s="8">
        <v>0.013043981481481483</v>
      </c>
      <c r="V25" s="8"/>
      <c r="W25" s="8">
        <v>0.012511574074074073</v>
      </c>
      <c r="X25" s="8"/>
      <c r="Y25" s="8">
        <v>0.013946759259259258</v>
      </c>
      <c r="Z25" s="8"/>
      <c r="AA25" s="8">
        <v>0.012395833333333335</v>
      </c>
      <c r="AB25" s="8"/>
      <c r="AC25" s="8">
        <v>0.012534722222222223</v>
      </c>
      <c r="AD25" s="8"/>
      <c r="AE25" s="8">
        <v>0.01045138888888889</v>
      </c>
      <c r="AF25" s="8"/>
      <c r="AG25" s="8">
        <v>0.01324074074074074</v>
      </c>
      <c r="AH25" s="8"/>
      <c r="AI25" s="8">
        <v>0.012592592592592593</v>
      </c>
      <c r="AJ25" s="8"/>
      <c r="AK25" s="8">
        <v>0.01074074074074074</v>
      </c>
      <c r="AL25" s="8"/>
      <c r="AM25" s="8">
        <v>0.012858796296296297</v>
      </c>
      <c r="AN25" s="8"/>
      <c r="AO25" s="8">
        <v>0.009212962962962963</v>
      </c>
      <c r="AP25" s="8"/>
      <c r="AQ25" s="8">
        <v>0.010497685185185186</v>
      </c>
      <c r="AR25" s="211"/>
      <c r="AS25" s="207"/>
      <c r="AT25" s="214"/>
      <c r="AU25" s="207"/>
      <c r="AV25" s="209"/>
      <c r="AW25" s="50"/>
      <c r="AX25" s="58"/>
      <c r="AY25" s="58"/>
      <c r="AZ25" s="49"/>
      <c r="BA25" s="47"/>
      <c r="BB25" s="48"/>
      <c r="BC25" s="49"/>
      <c r="BD25" s="48"/>
      <c r="BE25" s="49"/>
      <c r="BF25" s="49"/>
    </row>
    <row r="26" spans="1:58" ht="3" customHeight="1">
      <c r="A26" s="18"/>
      <c r="B26" s="18"/>
      <c r="C26" s="192"/>
      <c r="D26" s="18"/>
      <c r="E26" s="18"/>
      <c r="F26" s="68"/>
      <c r="G26" s="18"/>
      <c r="H26" s="36"/>
      <c r="I26" s="18"/>
      <c r="J26" s="36"/>
      <c r="K26" s="18"/>
      <c r="L26" s="18"/>
      <c r="M26" s="18"/>
      <c r="N26" s="18"/>
      <c r="O26" s="18"/>
      <c r="P26" s="35"/>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9"/>
      <c r="AU26" s="18"/>
      <c r="AV26" s="18"/>
      <c r="AW26" s="55"/>
      <c r="AX26" s="55"/>
      <c r="AY26" s="55"/>
      <c r="AZ26" s="55"/>
      <c r="BA26" s="56"/>
      <c r="BB26" s="57"/>
      <c r="BC26" s="55"/>
      <c r="BD26" s="57"/>
      <c r="BE26" s="55"/>
      <c r="BF26" s="55"/>
    </row>
    <row r="27" spans="1:58" ht="15">
      <c r="A27" t="s">
        <v>43</v>
      </c>
      <c r="C27" s="193" t="s">
        <v>285</v>
      </c>
      <c r="D27" t="s">
        <v>44</v>
      </c>
      <c r="E27" s="1" t="s">
        <v>0</v>
      </c>
      <c r="F27" s="69"/>
      <c r="G27" s="1" t="s">
        <v>1</v>
      </c>
      <c r="H27" s="15"/>
      <c r="I27" s="1" t="s">
        <v>2</v>
      </c>
      <c r="J27" s="15"/>
      <c r="K27" s="1" t="s">
        <v>3</v>
      </c>
      <c r="L27" s="1"/>
      <c r="M27" s="1" t="s">
        <v>4</v>
      </c>
      <c r="N27" s="1"/>
      <c r="O27" s="1" t="s">
        <v>5</v>
      </c>
      <c r="P27" s="14"/>
      <c r="Q27" s="1" t="s">
        <v>6</v>
      </c>
      <c r="R27" s="1"/>
      <c r="S27" s="1" t="s">
        <v>7</v>
      </c>
      <c r="T27" s="1"/>
      <c r="U27" s="1" t="s">
        <v>8</v>
      </c>
      <c r="V27" s="1"/>
      <c r="W27" s="1" t="s">
        <v>9</v>
      </c>
      <c r="X27" s="1"/>
      <c r="Y27" s="1" t="s">
        <v>10</v>
      </c>
      <c r="Z27" s="1"/>
      <c r="AA27" s="1" t="s">
        <v>11</v>
      </c>
      <c r="AB27" s="1"/>
      <c r="AC27" s="1" t="s">
        <v>12</v>
      </c>
      <c r="AD27" s="1"/>
      <c r="AE27" s="1" t="s">
        <v>13</v>
      </c>
      <c r="AF27" s="1"/>
      <c r="AG27" s="1" t="s">
        <v>14</v>
      </c>
      <c r="AH27" s="1"/>
      <c r="AI27" s="1" t="s">
        <v>15</v>
      </c>
      <c r="AJ27" s="1"/>
      <c r="AK27" s="1" t="s">
        <v>16</v>
      </c>
      <c r="AL27" s="1"/>
      <c r="AM27" s="1" t="s">
        <v>17</v>
      </c>
      <c r="AN27" s="1"/>
      <c r="AO27" s="1" t="s">
        <v>18</v>
      </c>
      <c r="AP27" s="1"/>
      <c r="AQ27" s="1" t="s">
        <v>19</v>
      </c>
      <c r="AT27" s="12"/>
      <c r="AW27" s="49"/>
      <c r="AX27" s="49"/>
      <c r="AY27" s="49"/>
      <c r="AZ27" s="49"/>
      <c r="BA27" s="47"/>
      <c r="BB27" s="48"/>
      <c r="BC27" s="49"/>
      <c r="BD27" s="48"/>
      <c r="BE27" s="49"/>
      <c r="BF27" s="49"/>
    </row>
    <row r="28" spans="1:58" ht="15" customHeight="1">
      <c r="A28" s="43" t="s">
        <v>123</v>
      </c>
      <c r="B28" s="217" t="s">
        <v>3</v>
      </c>
      <c r="C28" s="198" t="s">
        <v>95</v>
      </c>
      <c r="D28" t="s">
        <v>38</v>
      </c>
      <c r="E28" s="1" t="s">
        <v>150</v>
      </c>
      <c r="F28" s="69"/>
      <c r="G28" s="1" t="s">
        <v>149</v>
      </c>
      <c r="H28" s="15"/>
      <c r="I28" s="1" t="s">
        <v>46</v>
      </c>
      <c r="J28" s="15"/>
      <c r="K28" s="1" t="s">
        <v>150</v>
      </c>
      <c r="L28" s="1"/>
      <c r="M28" s="1" t="s">
        <v>149</v>
      </c>
      <c r="N28" s="1"/>
      <c r="O28" s="1" t="s">
        <v>46</v>
      </c>
      <c r="P28" s="14"/>
      <c r="Q28" s="1" t="s">
        <v>150</v>
      </c>
      <c r="R28" s="1"/>
      <c r="S28" s="1" t="s">
        <v>149</v>
      </c>
      <c r="T28" s="1"/>
      <c r="U28" s="1" t="s">
        <v>46</v>
      </c>
      <c r="V28" s="1"/>
      <c r="W28" s="1" t="s">
        <v>149</v>
      </c>
      <c r="X28" s="1"/>
      <c r="Y28" s="1" t="s">
        <v>149</v>
      </c>
      <c r="Z28" s="1"/>
      <c r="AA28" s="1" t="s">
        <v>46</v>
      </c>
      <c r="AB28" s="1"/>
      <c r="AC28" s="1" t="s">
        <v>150</v>
      </c>
      <c r="AD28" s="1"/>
      <c r="AE28" s="1" t="s">
        <v>149</v>
      </c>
      <c r="AF28" s="1"/>
      <c r="AG28" s="1" t="s">
        <v>150</v>
      </c>
      <c r="AH28" s="1"/>
      <c r="AI28" s="1" t="s">
        <v>149</v>
      </c>
      <c r="AJ28" s="1"/>
      <c r="AK28" s="1" t="s">
        <v>46</v>
      </c>
      <c r="AL28" s="1"/>
      <c r="AM28" s="1" t="s">
        <v>150</v>
      </c>
      <c r="AN28" s="1"/>
      <c r="AO28" s="1" t="s">
        <v>149</v>
      </c>
      <c r="AP28" s="1"/>
      <c r="AQ28" s="1" t="s">
        <v>150</v>
      </c>
      <c r="AR28" s="211" t="s">
        <v>6</v>
      </c>
      <c r="AS28" s="207">
        <f>E31+G31+I31+K31+M31+O31+Q31+S31+W31+Y31</f>
        <v>0.11226851851851852</v>
      </c>
      <c r="AT28" s="214" t="s">
        <v>6</v>
      </c>
      <c r="AU28" s="207">
        <f>AQ30-AS28</f>
        <v>0.15440972222222218</v>
      </c>
      <c r="AV28" s="209" t="s">
        <v>6</v>
      </c>
      <c r="AW28" s="45" t="s">
        <v>123</v>
      </c>
      <c r="AX28" s="46">
        <f>E31+K31+Q31+AC31+AG31+AM31+AQ31</f>
        <v>0.09417824074074073</v>
      </c>
      <c r="AY28" s="46">
        <f>E31+K31+Q31</f>
        <v>0.03422453703703703</v>
      </c>
      <c r="AZ28" s="46">
        <f>AX28-AY28</f>
        <v>0.0599537037037037</v>
      </c>
      <c r="BA28" s="47">
        <v>3</v>
      </c>
      <c r="BB28" s="48">
        <f>AY28/BA28</f>
        <v>0.011408179012345677</v>
      </c>
      <c r="BC28" s="49">
        <v>4</v>
      </c>
      <c r="BD28" s="48">
        <f>AZ28/BC28</f>
        <v>0.014988425925925924</v>
      </c>
      <c r="BE28" s="49">
        <f>RANK(BB28,BB4:BB66,1)</f>
        <v>20</v>
      </c>
      <c r="BF28" s="49">
        <f>RANK(BD28,BD4:BD66,1)</f>
        <v>20</v>
      </c>
    </row>
    <row r="29" spans="1:58" ht="15" customHeight="1">
      <c r="A29" s="43" t="s">
        <v>120</v>
      </c>
      <c r="B29" s="217"/>
      <c r="C29" s="198" t="s">
        <v>286</v>
      </c>
      <c r="D29" s="2" t="s">
        <v>42</v>
      </c>
      <c r="E29" s="4" t="s">
        <v>46</v>
      </c>
      <c r="F29" s="70"/>
      <c r="G29" s="1" t="s">
        <v>46</v>
      </c>
      <c r="H29" s="15"/>
      <c r="I29" s="1" t="s">
        <v>46</v>
      </c>
      <c r="J29" s="15"/>
      <c r="K29" s="1" t="s">
        <v>46</v>
      </c>
      <c r="L29" s="1"/>
      <c r="M29" s="1" t="s">
        <v>46</v>
      </c>
      <c r="N29" s="1"/>
      <c r="O29" s="1" t="s">
        <v>46</v>
      </c>
      <c r="P29" s="14"/>
      <c r="Q29" s="1" t="s">
        <v>46</v>
      </c>
      <c r="R29" s="1"/>
      <c r="S29" s="1" t="s">
        <v>46</v>
      </c>
      <c r="T29" s="1"/>
      <c r="U29" s="1" t="s">
        <v>45</v>
      </c>
      <c r="V29" s="1"/>
      <c r="W29" s="1" t="s">
        <v>46</v>
      </c>
      <c r="X29" s="1"/>
      <c r="Y29" s="1" t="s">
        <v>46</v>
      </c>
      <c r="Z29" s="1"/>
      <c r="AA29" s="1" t="s">
        <v>45</v>
      </c>
      <c r="AB29" s="1"/>
      <c r="AC29" s="1" t="s">
        <v>45</v>
      </c>
      <c r="AD29" s="1"/>
      <c r="AE29" s="1" t="s">
        <v>45</v>
      </c>
      <c r="AF29" s="1"/>
      <c r="AG29" s="1" t="s">
        <v>45</v>
      </c>
      <c r="AH29" s="1"/>
      <c r="AI29" s="1" t="s">
        <v>45</v>
      </c>
      <c r="AJ29" s="1"/>
      <c r="AK29" s="1" t="s">
        <v>45</v>
      </c>
      <c r="AL29" s="1"/>
      <c r="AM29" s="1" t="s">
        <v>45</v>
      </c>
      <c r="AN29" s="1"/>
      <c r="AO29" s="1" t="s">
        <v>45</v>
      </c>
      <c r="AP29" s="1"/>
      <c r="AQ29" s="1" t="s">
        <v>45</v>
      </c>
      <c r="AR29" s="211"/>
      <c r="AS29" s="207"/>
      <c r="AT29" s="214"/>
      <c r="AU29" s="207"/>
      <c r="AV29" s="209"/>
      <c r="AW29" s="45" t="s">
        <v>120</v>
      </c>
      <c r="AX29" s="46">
        <f>I31+O31+U31+AA31+AK31</f>
        <v>0.07497685185185185</v>
      </c>
      <c r="AY29" s="46">
        <f>I31+O31</f>
        <v>0.025185185185185185</v>
      </c>
      <c r="AZ29" s="46">
        <f>AX29-AY29</f>
        <v>0.049791666666666665</v>
      </c>
      <c r="BA29" s="47">
        <v>2</v>
      </c>
      <c r="BB29" s="48">
        <f>AY29/BA29</f>
        <v>0.012592592592592593</v>
      </c>
      <c r="BC29" s="49">
        <v>3</v>
      </c>
      <c r="BD29" s="48">
        <f>AZ29/BC29</f>
        <v>0.01659722222222222</v>
      </c>
      <c r="BE29" s="49">
        <f>RANK(BB29,BB4:BB66,1)</f>
        <v>28</v>
      </c>
      <c r="BF29" s="49">
        <f>RANK(BD29,BD4:BD66,1)</f>
        <v>25</v>
      </c>
    </row>
    <row r="30" spans="1:58" ht="15" customHeight="1">
      <c r="A30" s="43" t="s">
        <v>124</v>
      </c>
      <c r="B30" s="217"/>
      <c r="C30" s="198" t="s">
        <v>287</v>
      </c>
      <c r="D30" t="s">
        <v>40</v>
      </c>
      <c r="E30" s="3">
        <f>E31</f>
        <v>0.011076388888888887</v>
      </c>
      <c r="F30" s="67">
        <f>F99</f>
        <v>8</v>
      </c>
      <c r="G30" s="44">
        <f>G31+E30</f>
        <v>0.021122685185185182</v>
      </c>
      <c r="H30" s="67">
        <f>H99</f>
        <v>6</v>
      </c>
      <c r="I30" s="44">
        <f>I31+G30</f>
        <v>0.03351851851851852</v>
      </c>
      <c r="J30" s="67">
        <f>J99</f>
        <v>6</v>
      </c>
      <c r="K30" s="44">
        <f>K31+I30</f>
        <v>0.04524305555555555</v>
      </c>
      <c r="L30" s="67">
        <f>L99</f>
        <v>7</v>
      </c>
      <c r="M30" s="44">
        <f>M31+K30</f>
        <v>0.05515046296296296</v>
      </c>
      <c r="N30" s="67">
        <f>N99</f>
        <v>7</v>
      </c>
      <c r="O30" s="44">
        <f>O31+M30</f>
        <v>0.06793981481481481</v>
      </c>
      <c r="P30" s="67">
        <f>P99</f>
        <v>6</v>
      </c>
      <c r="Q30" s="44">
        <f>Q31+O30</f>
        <v>0.07936342592592592</v>
      </c>
      <c r="R30" s="67">
        <f>R99</f>
        <v>6</v>
      </c>
      <c r="S30" s="44">
        <f>S31+Q30</f>
        <v>0.08960648148148148</v>
      </c>
      <c r="T30" s="67">
        <f>T99</f>
        <v>6</v>
      </c>
      <c r="U30" s="44">
        <f>U31+S30</f>
        <v>0.10627314814814814</v>
      </c>
      <c r="V30" s="67">
        <f>V99</f>
        <v>7</v>
      </c>
      <c r="W30" s="44">
        <f>W31+U30</f>
        <v>0.1182986111111111</v>
      </c>
      <c r="X30" s="67">
        <f>X99</f>
        <v>6</v>
      </c>
      <c r="Y30" s="44">
        <f>Y31+W30</f>
        <v>0.12893518518518518</v>
      </c>
      <c r="Z30" s="67">
        <f>Z99</f>
        <v>6</v>
      </c>
      <c r="AA30" s="44">
        <f>AA31+Y30</f>
        <v>0.1457060185185185</v>
      </c>
      <c r="AB30" s="67">
        <f>AB99</f>
        <v>7</v>
      </c>
      <c r="AC30" s="44">
        <f>AC31+AA30</f>
        <v>0.15989583333333332</v>
      </c>
      <c r="AD30" s="67">
        <f>AD99</f>
        <v>7</v>
      </c>
      <c r="AE30" s="44">
        <f>AE31+AC30</f>
        <v>0.17420138888888886</v>
      </c>
      <c r="AF30" s="67">
        <f>AF99</f>
        <v>8</v>
      </c>
      <c r="AG30" s="44">
        <f>AG31+AE30</f>
        <v>0.1891435185185185</v>
      </c>
      <c r="AH30" s="67">
        <f>AH99</f>
        <v>8</v>
      </c>
      <c r="AI30" s="44">
        <f>AI31+AG30</f>
        <v>0.2040972222222222</v>
      </c>
      <c r="AJ30" s="67">
        <f>AJ99</f>
        <v>8</v>
      </c>
      <c r="AK30" s="44">
        <f>AK31+AI30</f>
        <v>0.22045138888888888</v>
      </c>
      <c r="AL30" s="67">
        <f>AL99</f>
        <v>8</v>
      </c>
      <c r="AM30" s="44">
        <f>AM31+AK30</f>
        <v>0.23527777777777775</v>
      </c>
      <c r="AN30" s="67">
        <f>AN99</f>
        <v>8</v>
      </c>
      <c r="AO30" s="44">
        <f>AO31+AM30</f>
        <v>0.25068287037037035</v>
      </c>
      <c r="AP30" s="67">
        <f>AP99</f>
        <v>8</v>
      </c>
      <c r="AQ30" s="202">
        <f>AQ31+AO30</f>
        <v>0.2666782407407407</v>
      </c>
      <c r="AR30" s="211"/>
      <c r="AS30" s="207"/>
      <c r="AT30" s="214"/>
      <c r="AU30" s="207"/>
      <c r="AV30" s="209"/>
      <c r="AW30" s="45" t="s">
        <v>124</v>
      </c>
      <c r="AX30" s="46">
        <f>G31+M31+S31+W31+Y31+AE31+AI31+AO31</f>
        <v>0.09752314814814815</v>
      </c>
      <c r="AY30" s="46">
        <f>G31+M31+S31+W31+Y31</f>
        <v>0.05285879629629629</v>
      </c>
      <c r="AZ30" s="46">
        <f>AX30-AY30</f>
        <v>0.04466435185185186</v>
      </c>
      <c r="BA30" s="47">
        <v>5</v>
      </c>
      <c r="BB30" s="48">
        <f>AY30/BA30</f>
        <v>0.010571759259259258</v>
      </c>
      <c r="BC30" s="49">
        <v>3</v>
      </c>
      <c r="BD30" s="48">
        <f>AZ30/BC30</f>
        <v>0.01488811728395062</v>
      </c>
      <c r="BE30" s="49">
        <f>RANK(BB30,BB4:BB66,1)</f>
        <v>13</v>
      </c>
      <c r="BF30" s="49">
        <f>RANK(BD30,BD4:BD66,1)</f>
        <v>19</v>
      </c>
    </row>
    <row r="31" spans="3:58" ht="15.75" customHeight="1">
      <c r="C31" s="190"/>
      <c r="D31" t="s">
        <v>41</v>
      </c>
      <c r="E31" s="8">
        <v>0.011076388888888887</v>
      </c>
      <c r="F31" s="11"/>
      <c r="G31" s="201">
        <v>0.010046296296296296</v>
      </c>
      <c r="H31" s="9"/>
      <c r="I31" s="201">
        <v>0.012395833333333335</v>
      </c>
      <c r="J31" s="9"/>
      <c r="K31" s="8">
        <v>0.011724537037037035</v>
      </c>
      <c r="L31" s="8"/>
      <c r="M31" s="8">
        <v>0.009907407407407408</v>
      </c>
      <c r="N31" s="8"/>
      <c r="O31" s="8">
        <v>0.012789351851851852</v>
      </c>
      <c r="P31" s="8"/>
      <c r="Q31" s="8">
        <v>0.011423611111111112</v>
      </c>
      <c r="R31" s="8"/>
      <c r="S31" s="8">
        <v>0.010243055555555556</v>
      </c>
      <c r="T31" s="8"/>
      <c r="U31" s="8">
        <v>0.016666666666666666</v>
      </c>
      <c r="V31" s="8"/>
      <c r="W31" s="8">
        <v>0.012025462962962962</v>
      </c>
      <c r="X31" s="8"/>
      <c r="Y31" s="8">
        <v>0.010636574074074074</v>
      </c>
      <c r="Z31" s="8"/>
      <c r="AA31" s="8">
        <v>0.016770833333333332</v>
      </c>
      <c r="AB31" s="8"/>
      <c r="AC31" s="8">
        <v>0.014189814814814815</v>
      </c>
      <c r="AD31" s="8"/>
      <c r="AE31" s="8">
        <v>0.014305555555555557</v>
      </c>
      <c r="AF31" s="8"/>
      <c r="AG31" s="8">
        <v>0.01494212962962963</v>
      </c>
      <c r="AH31" s="8"/>
      <c r="AI31" s="8">
        <v>0.014953703703703705</v>
      </c>
      <c r="AJ31" s="8"/>
      <c r="AK31" s="8">
        <v>0.016354166666666666</v>
      </c>
      <c r="AL31" s="8"/>
      <c r="AM31" s="8">
        <v>0.014826388888888889</v>
      </c>
      <c r="AN31" s="8"/>
      <c r="AO31" s="8">
        <v>0.015405092592592593</v>
      </c>
      <c r="AP31" s="8"/>
      <c r="AQ31" s="8">
        <v>0.01599537037037037</v>
      </c>
      <c r="AR31" s="211"/>
      <c r="AS31" s="207"/>
      <c r="AT31" s="214"/>
      <c r="AU31" s="207"/>
      <c r="AV31" s="209"/>
      <c r="AW31" s="50"/>
      <c r="AX31" s="58"/>
      <c r="AY31" s="58"/>
      <c r="AZ31" s="49"/>
      <c r="BA31" s="47"/>
      <c r="BB31" s="48"/>
      <c r="BC31" s="49"/>
      <c r="BD31" s="48"/>
      <c r="BE31" s="49"/>
      <c r="BF31" s="49"/>
    </row>
    <row r="32" spans="1:58" ht="3" customHeight="1">
      <c r="A32" s="18"/>
      <c r="B32" s="18"/>
      <c r="C32" s="192"/>
      <c r="D32" s="18"/>
      <c r="E32" s="18"/>
      <c r="F32" s="68"/>
      <c r="G32" s="18"/>
      <c r="H32" s="36"/>
      <c r="I32" s="18"/>
      <c r="J32" s="36"/>
      <c r="K32" s="18"/>
      <c r="L32" s="18"/>
      <c r="M32" s="18"/>
      <c r="N32" s="18"/>
      <c r="O32" s="18"/>
      <c r="P32" s="35"/>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9"/>
      <c r="AU32" s="18"/>
      <c r="AV32" s="18"/>
      <c r="AW32" s="55"/>
      <c r="AX32" s="55"/>
      <c r="AY32" s="55"/>
      <c r="AZ32" s="55"/>
      <c r="BA32" s="56"/>
      <c r="BB32" s="57"/>
      <c r="BC32" s="55"/>
      <c r="BD32" s="57"/>
      <c r="BE32" s="55"/>
      <c r="BF32" s="55"/>
    </row>
    <row r="33" spans="1:58" ht="15">
      <c r="A33" t="s">
        <v>43</v>
      </c>
      <c r="C33" s="193" t="s">
        <v>288</v>
      </c>
      <c r="D33" t="s">
        <v>44</v>
      </c>
      <c r="E33" s="1" t="s">
        <v>0</v>
      </c>
      <c r="F33" s="69"/>
      <c r="G33" s="1" t="s">
        <v>1</v>
      </c>
      <c r="H33" s="15"/>
      <c r="I33" s="1" t="s">
        <v>2</v>
      </c>
      <c r="J33" s="15"/>
      <c r="K33" s="1" t="s">
        <v>3</v>
      </c>
      <c r="L33" s="1"/>
      <c r="M33" s="1" t="s">
        <v>4</v>
      </c>
      <c r="N33" s="1"/>
      <c r="O33" s="1" t="s">
        <v>5</v>
      </c>
      <c r="P33" s="14"/>
      <c r="Q33" s="1" t="s">
        <v>6</v>
      </c>
      <c r="R33" s="1"/>
      <c r="S33" s="1" t="s">
        <v>7</v>
      </c>
      <c r="T33" s="1"/>
      <c r="U33" s="1" t="s">
        <v>8</v>
      </c>
      <c r="V33" s="1"/>
      <c r="W33" s="1" t="s">
        <v>9</v>
      </c>
      <c r="X33" s="1"/>
      <c r="Y33" s="1" t="s">
        <v>10</v>
      </c>
      <c r="Z33" s="1"/>
      <c r="AA33" s="1" t="s">
        <v>11</v>
      </c>
      <c r="AB33" s="1"/>
      <c r="AC33" s="1" t="s">
        <v>12</v>
      </c>
      <c r="AD33" s="1"/>
      <c r="AE33" s="1" t="s">
        <v>13</v>
      </c>
      <c r="AF33" s="1"/>
      <c r="AG33" s="1" t="s">
        <v>14</v>
      </c>
      <c r="AH33" s="1"/>
      <c r="AI33" s="1" t="s">
        <v>15</v>
      </c>
      <c r="AJ33" s="1"/>
      <c r="AK33" s="1" t="s">
        <v>16</v>
      </c>
      <c r="AL33" s="1"/>
      <c r="AM33" s="1" t="s">
        <v>17</v>
      </c>
      <c r="AN33" s="1"/>
      <c r="AO33" s="1" t="s">
        <v>18</v>
      </c>
      <c r="AP33" s="1"/>
      <c r="AQ33" s="1" t="s">
        <v>19</v>
      </c>
      <c r="AT33" s="12"/>
      <c r="AW33" s="49"/>
      <c r="AX33" s="49"/>
      <c r="AY33" s="49"/>
      <c r="AZ33" s="49"/>
      <c r="BA33" s="47"/>
      <c r="BB33" s="48"/>
      <c r="BC33" s="49"/>
      <c r="BD33" s="48"/>
      <c r="BE33" s="49"/>
      <c r="BF33" s="49"/>
    </row>
    <row r="34" spans="1:58" ht="15" customHeight="1">
      <c r="A34" s="43" t="s">
        <v>125</v>
      </c>
      <c r="B34" s="215" t="s">
        <v>300</v>
      </c>
      <c r="C34" s="200" t="s">
        <v>222</v>
      </c>
      <c r="D34" t="s">
        <v>38</v>
      </c>
      <c r="E34" s="1" t="s">
        <v>149</v>
      </c>
      <c r="F34" s="69"/>
      <c r="G34" s="1" t="s">
        <v>150</v>
      </c>
      <c r="H34" s="15"/>
      <c r="I34" s="1" t="s">
        <v>46</v>
      </c>
      <c r="J34" s="15"/>
      <c r="K34" s="1" t="s">
        <v>149</v>
      </c>
      <c r="L34" s="1"/>
      <c r="M34" s="1" t="s">
        <v>150</v>
      </c>
      <c r="N34" s="1"/>
      <c r="O34" s="1" t="s">
        <v>46</v>
      </c>
      <c r="P34" s="14"/>
      <c r="Q34" s="1" t="s">
        <v>149</v>
      </c>
      <c r="R34" s="1"/>
      <c r="S34" s="1" t="s">
        <v>150</v>
      </c>
      <c r="T34" s="1"/>
      <c r="U34" s="1" t="s">
        <v>46</v>
      </c>
      <c r="V34" s="1"/>
      <c r="W34" s="1" t="s">
        <v>149</v>
      </c>
      <c r="X34" s="1"/>
      <c r="Y34" s="1" t="s">
        <v>150</v>
      </c>
      <c r="Z34" s="1"/>
      <c r="AA34" s="1" t="s">
        <v>46</v>
      </c>
      <c r="AB34" s="1"/>
      <c r="AC34" s="1" t="s">
        <v>149</v>
      </c>
      <c r="AD34" s="1"/>
      <c r="AE34" s="1" t="s">
        <v>150</v>
      </c>
      <c r="AF34" s="1"/>
      <c r="AG34" s="1" t="s">
        <v>46</v>
      </c>
      <c r="AH34" s="1"/>
      <c r="AI34" s="1" t="s">
        <v>149</v>
      </c>
      <c r="AJ34" s="1"/>
      <c r="AK34" s="1" t="s">
        <v>150</v>
      </c>
      <c r="AL34" s="1"/>
      <c r="AM34" s="1" t="s">
        <v>46</v>
      </c>
      <c r="AN34" s="1"/>
      <c r="AO34" s="1" t="s">
        <v>149</v>
      </c>
      <c r="AP34" s="1"/>
      <c r="AQ34" s="1" t="s">
        <v>46</v>
      </c>
      <c r="AR34" s="216" t="s">
        <v>300</v>
      </c>
      <c r="AS34" s="207"/>
      <c r="AT34" s="214"/>
      <c r="AU34" s="207"/>
      <c r="AV34" s="209"/>
      <c r="AW34" s="45" t="s">
        <v>125</v>
      </c>
      <c r="AX34" s="46">
        <f>G37+M37+S37+Y37+AE37+AK37</f>
        <v>0.07782407407407407</v>
      </c>
      <c r="AY34" s="46">
        <f>G37+M37+S37+Y37</f>
        <v>0.044641203703703704</v>
      </c>
      <c r="AZ34" s="46">
        <f>AX34-AY34</f>
        <v>0.03318287037037037</v>
      </c>
      <c r="BA34" s="47">
        <v>4</v>
      </c>
      <c r="BB34" s="48">
        <f>AY34/BA34</f>
        <v>0.011160300925925926</v>
      </c>
      <c r="BC34" s="49">
        <v>2</v>
      </c>
      <c r="BD34" s="48">
        <f>AZ34/BC34</f>
        <v>0.016591435185185185</v>
      </c>
      <c r="BE34" s="49">
        <f>RANK(BB34,BB4:BB66,1)</f>
        <v>17</v>
      </c>
      <c r="BF34" s="49">
        <f>RANK(BD34,BD4:BD66,1)</f>
        <v>23</v>
      </c>
    </row>
    <row r="35" spans="1:58" ht="15" customHeight="1">
      <c r="A35" s="43" t="s">
        <v>126</v>
      </c>
      <c r="B35" s="215"/>
      <c r="C35" s="200" t="s">
        <v>195</v>
      </c>
      <c r="D35" s="2" t="s">
        <v>42</v>
      </c>
      <c r="E35" s="4" t="s">
        <v>46</v>
      </c>
      <c r="F35" s="70"/>
      <c r="G35" s="1" t="s">
        <v>46</v>
      </c>
      <c r="H35" s="15"/>
      <c r="I35" s="1" t="s">
        <v>45</v>
      </c>
      <c r="J35" s="15"/>
      <c r="K35" s="1" t="s">
        <v>46</v>
      </c>
      <c r="L35" s="1"/>
      <c r="M35" s="1" t="s">
        <v>46</v>
      </c>
      <c r="N35" s="1"/>
      <c r="O35" s="1" t="s">
        <v>45</v>
      </c>
      <c r="P35" s="14"/>
      <c r="Q35" s="1" t="s">
        <v>46</v>
      </c>
      <c r="R35" s="1"/>
      <c r="S35" s="1" t="s">
        <v>46</v>
      </c>
      <c r="T35" s="1"/>
      <c r="U35" s="1" t="s">
        <v>45</v>
      </c>
      <c r="V35" s="1"/>
      <c r="W35" s="1" t="s">
        <v>46</v>
      </c>
      <c r="X35" s="1"/>
      <c r="Y35" s="1" t="s">
        <v>46</v>
      </c>
      <c r="Z35" s="1"/>
      <c r="AA35" s="1" t="s">
        <v>45</v>
      </c>
      <c r="AB35" s="1"/>
      <c r="AC35" s="1" t="s">
        <v>45</v>
      </c>
      <c r="AD35" s="1"/>
      <c r="AE35" s="1" t="s">
        <v>45</v>
      </c>
      <c r="AF35" s="1"/>
      <c r="AG35" s="1" t="s">
        <v>45</v>
      </c>
      <c r="AH35" s="1"/>
      <c r="AI35" s="1" t="s">
        <v>45</v>
      </c>
      <c r="AJ35" s="1"/>
      <c r="AK35" s="1" t="s">
        <v>45</v>
      </c>
      <c r="AL35" s="1"/>
      <c r="AM35" s="1" t="s">
        <v>46</v>
      </c>
      <c r="AN35" s="1"/>
      <c r="AO35" s="1" t="s">
        <v>46</v>
      </c>
      <c r="AP35" s="1"/>
      <c r="AQ35" s="1" t="s">
        <v>46</v>
      </c>
      <c r="AR35" s="216"/>
      <c r="AS35" s="207"/>
      <c r="AT35" s="214"/>
      <c r="AU35" s="207"/>
      <c r="AV35" s="209"/>
      <c r="AW35" s="45" t="s">
        <v>126</v>
      </c>
      <c r="AX35" s="46">
        <f>I37+O37+U37+AA37+AG37+AM37+AQ37</f>
        <v>0.09123842592592592</v>
      </c>
      <c r="AY35" s="46">
        <f>AM37+AQ37</f>
        <v>0.029016203703703704</v>
      </c>
      <c r="AZ35" s="46">
        <f>AX35-AY35</f>
        <v>0.062222222222222213</v>
      </c>
      <c r="BA35" s="47">
        <v>2</v>
      </c>
      <c r="BB35" s="48">
        <f>AY35/BA35</f>
        <v>0.014508101851851852</v>
      </c>
      <c r="BC35" s="49">
        <v>5</v>
      </c>
      <c r="BD35" s="48">
        <f>AZ35/BC35</f>
        <v>0.012444444444444442</v>
      </c>
      <c r="BE35" s="49">
        <f>RANK(BB35,BB4:BB66,1)</f>
        <v>30</v>
      </c>
      <c r="BF35" s="49">
        <f>RANK(BD35,BD4:BD66,1)</f>
        <v>8</v>
      </c>
    </row>
    <row r="36" spans="1:58" ht="15" customHeight="1">
      <c r="A36" s="43" t="s">
        <v>127</v>
      </c>
      <c r="B36" s="215"/>
      <c r="C36" s="200" t="s">
        <v>63</v>
      </c>
      <c r="D36" t="s">
        <v>40</v>
      </c>
      <c r="E36" s="3">
        <f>E37</f>
        <v>0.009247685185185185</v>
      </c>
      <c r="F36" s="67">
        <f>F100</f>
        <v>3</v>
      </c>
      <c r="G36" s="44">
        <f>G37+E36</f>
        <v>0.019548611111111114</v>
      </c>
      <c r="H36" s="67">
        <f>H100</f>
        <v>3</v>
      </c>
      <c r="I36" s="44">
        <f>I37+G36</f>
        <v>0.031481481481481485</v>
      </c>
      <c r="J36" s="67">
        <f>J100</f>
        <v>5</v>
      </c>
      <c r="K36" s="44">
        <f>K37+I36</f>
        <v>0.041053240740740744</v>
      </c>
      <c r="L36" s="67">
        <f>L100</f>
        <v>4</v>
      </c>
      <c r="M36" s="44">
        <f>M37+K36</f>
        <v>0.05179398148148148</v>
      </c>
      <c r="N36" s="67">
        <f>N100</f>
        <v>3</v>
      </c>
      <c r="O36" s="44">
        <f>O37+M36</f>
        <v>0.06385416666666667</v>
      </c>
      <c r="P36" s="67">
        <f>P100</f>
        <v>5</v>
      </c>
      <c r="Q36" s="44">
        <f>Q37+O36</f>
        <v>0.07347222222222223</v>
      </c>
      <c r="R36" s="67">
        <f>R100</f>
        <v>3</v>
      </c>
      <c r="S36" s="44">
        <f>S37+Q36</f>
        <v>0.08460648148148149</v>
      </c>
      <c r="T36" s="67">
        <f>T100</f>
        <v>4</v>
      </c>
      <c r="U36" s="44">
        <f>U37+S36</f>
        <v>0.09694444444444446</v>
      </c>
      <c r="V36" s="67">
        <f>V100</f>
        <v>5</v>
      </c>
      <c r="W36" s="44">
        <f>W37+U36</f>
        <v>0.10662037037037038</v>
      </c>
      <c r="X36" s="67">
        <f>X100</f>
        <v>3</v>
      </c>
      <c r="Y36" s="44">
        <f>Y37+W36</f>
        <v>0.11908564814814815</v>
      </c>
      <c r="Z36" s="67">
        <f>Z100</f>
        <v>3</v>
      </c>
      <c r="AA36" s="44">
        <f>AA37+Y36</f>
        <v>0.13170138888888888</v>
      </c>
      <c r="AB36" s="67">
        <f>AB100</f>
        <v>3</v>
      </c>
      <c r="AC36" s="44">
        <f>AC37+AA36</f>
        <v>0.1443287037037037</v>
      </c>
      <c r="AD36" s="67">
        <f>AD100</f>
        <v>3</v>
      </c>
      <c r="AE36" s="44">
        <f>AE37+AC36</f>
        <v>0.1601388888888889</v>
      </c>
      <c r="AF36" s="67">
        <f>AF100</f>
        <v>4</v>
      </c>
      <c r="AG36" s="44">
        <f>AG37+AE36</f>
        <v>0.17341435185185186</v>
      </c>
      <c r="AH36" s="67">
        <f>AH100</f>
        <v>4</v>
      </c>
      <c r="AI36" s="44">
        <f>AI37+AG36</f>
        <v>0.18633101851851852</v>
      </c>
      <c r="AJ36" s="67">
        <f>AJ100</f>
        <v>4</v>
      </c>
      <c r="AK36" s="44">
        <f>AK37+AI36</f>
        <v>0.20370370370370372</v>
      </c>
      <c r="AL36" s="67">
        <f>AL100</f>
        <v>4</v>
      </c>
      <c r="AM36" s="44">
        <f>AM37+AK36</f>
        <v>0.21814814814814817</v>
      </c>
      <c r="AN36" s="67">
        <f>AN100</f>
        <v>5</v>
      </c>
      <c r="AO36" s="44">
        <f>AO37+AM36</f>
        <v>0.22840277777777782</v>
      </c>
      <c r="AP36" s="67">
        <f>AP100</f>
        <v>4</v>
      </c>
      <c r="AQ36" s="202">
        <f>AQ37+AO36</f>
        <v>0.24297453703703709</v>
      </c>
      <c r="AR36" s="216"/>
      <c r="AS36" s="207"/>
      <c r="AT36" s="214"/>
      <c r="AU36" s="207"/>
      <c r="AV36" s="209"/>
      <c r="AW36" s="45" t="s">
        <v>127</v>
      </c>
      <c r="AX36" s="46">
        <f>E37+K37+Q37+W37+AC37+AI37+AO37</f>
        <v>0.07391203703703704</v>
      </c>
      <c r="AY36" s="46">
        <f>E37+K37+Q37+W37+AO37</f>
        <v>0.04836805555555555</v>
      </c>
      <c r="AZ36" s="46">
        <f>AX36-AY36</f>
        <v>0.025543981481481487</v>
      </c>
      <c r="BA36" s="47">
        <v>5</v>
      </c>
      <c r="BB36" s="48">
        <f>AY36/BA36</f>
        <v>0.00967361111111111</v>
      </c>
      <c r="BC36" s="49">
        <v>2</v>
      </c>
      <c r="BD36" s="48">
        <f>AZ36/BC36</f>
        <v>0.012771990740740743</v>
      </c>
      <c r="BE36" s="49">
        <f>RANK(BB36,BB4:BB66,1)</f>
        <v>5</v>
      </c>
      <c r="BF36" s="49">
        <f>RANK(BD36,BD4:BD66,1)</f>
        <v>11</v>
      </c>
    </row>
    <row r="37" spans="3:58" ht="15.75" customHeight="1">
      <c r="C37" s="190"/>
      <c r="D37" t="s">
        <v>41</v>
      </c>
      <c r="E37" s="8">
        <v>0.009247685185185185</v>
      </c>
      <c r="F37" s="11"/>
      <c r="G37" s="201">
        <v>0.010300925925925927</v>
      </c>
      <c r="H37" s="9"/>
      <c r="I37" s="201">
        <v>0.011932870370370371</v>
      </c>
      <c r="J37" s="9"/>
      <c r="K37" s="8">
        <v>0.009571759259259259</v>
      </c>
      <c r="L37" s="8"/>
      <c r="M37" s="8">
        <v>0.01074074074074074</v>
      </c>
      <c r="N37" s="8"/>
      <c r="O37" s="8">
        <v>0.012060185185185186</v>
      </c>
      <c r="P37" s="8"/>
      <c r="Q37" s="8">
        <v>0.009618055555555555</v>
      </c>
      <c r="R37" s="8"/>
      <c r="S37" s="8">
        <v>0.01113425925925926</v>
      </c>
      <c r="T37" s="8"/>
      <c r="U37" s="8">
        <v>0.012337962962962962</v>
      </c>
      <c r="V37" s="8"/>
      <c r="W37" s="8">
        <v>0.009675925925925926</v>
      </c>
      <c r="X37" s="8"/>
      <c r="Y37" s="8">
        <v>0.012465277777777777</v>
      </c>
      <c r="Z37" s="8"/>
      <c r="AA37" s="8">
        <v>0.012615740740740742</v>
      </c>
      <c r="AB37" s="8"/>
      <c r="AC37" s="8">
        <v>0.012627314814814815</v>
      </c>
      <c r="AD37" s="8"/>
      <c r="AE37" s="8">
        <v>0.015810185185185184</v>
      </c>
      <c r="AF37" s="8"/>
      <c r="AG37" s="8">
        <v>0.013275462962962963</v>
      </c>
      <c r="AH37" s="8"/>
      <c r="AI37" s="8">
        <v>0.012916666666666667</v>
      </c>
      <c r="AJ37" s="8"/>
      <c r="AK37" s="8">
        <v>0.017372685185185185</v>
      </c>
      <c r="AL37" s="8"/>
      <c r="AM37" s="8">
        <v>0.014444444444444446</v>
      </c>
      <c r="AN37" s="8"/>
      <c r="AO37" s="8">
        <v>0.01025462962962963</v>
      </c>
      <c r="AP37" s="8"/>
      <c r="AQ37" s="8">
        <v>0.014571759259259258</v>
      </c>
      <c r="AR37" s="216"/>
      <c r="AS37" s="207"/>
      <c r="AT37" s="214"/>
      <c r="AU37" s="207"/>
      <c r="AV37" s="209"/>
      <c r="AW37" s="50"/>
      <c r="AX37" s="58"/>
      <c r="AY37" s="58"/>
      <c r="AZ37" s="49"/>
      <c r="BA37" s="47"/>
      <c r="BB37" s="48"/>
      <c r="BC37" s="49"/>
      <c r="BD37" s="48"/>
      <c r="BE37" s="49"/>
      <c r="BF37" s="49"/>
    </row>
    <row r="38" spans="1:58" ht="3" customHeight="1">
      <c r="A38" s="18"/>
      <c r="B38" s="18"/>
      <c r="C38" s="192"/>
      <c r="D38" s="18"/>
      <c r="E38" s="18"/>
      <c r="F38" s="68"/>
      <c r="G38" s="18"/>
      <c r="H38" s="36"/>
      <c r="I38" s="18"/>
      <c r="J38" s="36"/>
      <c r="K38" s="18"/>
      <c r="L38" s="18"/>
      <c r="M38" s="18"/>
      <c r="N38" s="18"/>
      <c r="O38" s="18"/>
      <c r="P38" s="35"/>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9"/>
      <c r="AU38" s="18"/>
      <c r="AV38" s="18"/>
      <c r="AW38" s="55"/>
      <c r="AX38" s="55"/>
      <c r="AY38" s="55"/>
      <c r="AZ38" s="55"/>
      <c r="BA38" s="56"/>
      <c r="BB38" s="57"/>
      <c r="BC38" s="55"/>
      <c r="BD38" s="57"/>
      <c r="BE38" s="55"/>
      <c r="BF38" s="55"/>
    </row>
    <row r="39" spans="1:58" ht="15">
      <c r="A39" t="s">
        <v>43</v>
      </c>
      <c r="C39" s="193" t="s">
        <v>289</v>
      </c>
      <c r="D39" t="s">
        <v>44</v>
      </c>
      <c r="E39" s="1" t="s">
        <v>0</v>
      </c>
      <c r="F39" s="69"/>
      <c r="G39" s="1" t="s">
        <v>1</v>
      </c>
      <c r="H39" s="15"/>
      <c r="I39" s="1" t="s">
        <v>2</v>
      </c>
      <c r="J39" s="15"/>
      <c r="K39" s="1" t="s">
        <v>3</v>
      </c>
      <c r="L39" s="1"/>
      <c r="M39" s="1" t="s">
        <v>4</v>
      </c>
      <c r="N39" s="1"/>
      <c r="O39" s="1" t="s">
        <v>5</v>
      </c>
      <c r="P39" s="14"/>
      <c r="Q39" s="1" t="s">
        <v>6</v>
      </c>
      <c r="R39" s="1"/>
      <c r="S39" s="1" t="s">
        <v>7</v>
      </c>
      <c r="T39" s="1"/>
      <c r="U39" s="1" t="s">
        <v>8</v>
      </c>
      <c r="V39" s="1"/>
      <c r="W39" s="1" t="s">
        <v>9</v>
      </c>
      <c r="X39" s="1"/>
      <c r="Y39" s="1" t="s">
        <v>10</v>
      </c>
      <c r="Z39" s="1"/>
      <c r="AA39" s="1" t="s">
        <v>11</v>
      </c>
      <c r="AB39" s="1"/>
      <c r="AC39" s="1" t="s">
        <v>12</v>
      </c>
      <c r="AD39" s="1"/>
      <c r="AE39" s="1" t="s">
        <v>13</v>
      </c>
      <c r="AF39" s="1"/>
      <c r="AG39" s="1" t="s">
        <v>14</v>
      </c>
      <c r="AH39" s="1"/>
      <c r="AI39" s="1" t="s">
        <v>15</v>
      </c>
      <c r="AJ39" s="1"/>
      <c r="AK39" s="1" t="s">
        <v>16</v>
      </c>
      <c r="AL39" s="1"/>
      <c r="AM39" s="1" t="s">
        <v>17</v>
      </c>
      <c r="AN39" s="1"/>
      <c r="AO39" s="1" t="s">
        <v>18</v>
      </c>
      <c r="AP39" s="1"/>
      <c r="AQ39" s="1" t="s">
        <v>19</v>
      </c>
      <c r="AT39" s="12"/>
      <c r="AW39" s="49"/>
      <c r="AX39" s="49"/>
      <c r="AY39" s="49"/>
      <c r="AZ39" s="49"/>
      <c r="BA39" s="47"/>
      <c r="BB39" s="48"/>
      <c r="BC39" s="49"/>
      <c r="BD39" s="48"/>
      <c r="BE39" s="49"/>
      <c r="BF39" s="49"/>
    </row>
    <row r="40" spans="1:58" ht="15" customHeight="1">
      <c r="A40" s="43" t="s">
        <v>128</v>
      </c>
      <c r="B40" s="210" t="s">
        <v>1</v>
      </c>
      <c r="C40" s="200" t="s">
        <v>87</v>
      </c>
      <c r="D40" t="s">
        <v>38</v>
      </c>
      <c r="E40" s="1" t="s">
        <v>46</v>
      </c>
      <c r="F40" s="69"/>
      <c r="G40" s="1" t="s">
        <v>150</v>
      </c>
      <c r="H40" s="15"/>
      <c r="I40" s="1" t="s">
        <v>149</v>
      </c>
      <c r="J40" s="15"/>
      <c r="K40" s="1" t="s">
        <v>46</v>
      </c>
      <c r="L40" s="1"/>
      <c r="M40" s="1" t="s">
        <v>150</v>
      </c>
      <c r="N40" s="1"/>
      <c r="O40" s="1" t="s">
        <v>149</v>
      </c>
      <c r="P40" s="14"/>
      <c r="Q40" s="1" t="s">
        <v>46</v>
      </c>
      <c r="R40" s="1"/>
      <c r="S40" s="1" t="s">
        <v>150</v>
      </c>
      <c r="T40" s="1"/>
      <c r="U40" s="1" t="s">
        <v>149</v>
      </c>
      <c r="V40" s="1"/>
      <c r="W40" s="1" t="s">
        <v>46</v>
      </c>
      <c r="X40" s="1"/>
      <c r="Y40" s="1" t="s">
        <v>150</v>
      </c>
      <c r="Z40" s="1"/>
      <c r="AA40" s="1" t="s">
        <v>149</v>
      </c>
      <c r="AB40" s="1"/>
      <c r="AC40" s="1" t="s">
        <v>46</v>
      </c>
      <c r="AD40" s="1"/>
      <c r="AE40" s="1" t="s">
        <v>150</v>
      </c>
      <c r="AF40" s="1"/>
      <c r="AG40" s="1" t="s">
        <v>149</v>
      </c>
      <c r="AH40" s="1"/>
      <c r="AI40" s="1" t="s">
        <v>46</v>
      </c>
      <c r="AJ40" s="1"/>
      <c r="AK40" s="1" t="s">
        <v>150</v>
      </c>
      <c r="AL40" s="1"/>
      <c r="AM40" s="1" t="s">
        <v>149</v>
      </c>
      <c r="AN40" s="1"/>
      <c r="AO40" s="1" t="s">
        <v>46</v>
      </c>
      <c r="AP40" s="1"/>
      <c r="AQ40" s="1" t="s">
        <v>150</v>
      </c>
      <c r="AR40" s="211" t="s">
        <v>1</v>
      </c>
      <c r="AS40" s="207">
        <f>G43+I43+M43+O43+S43+U43+Y43+AI43+AO43+AQ43</f>
        <v>0.10317129629629629</v>
      </c>
      <c r="AT40" s="214" t="s">
        <v>2</v>
      </c>
      <c r="AU40" s="207">
        <f>AQ42-AS40</f>
        <v>0.1181828703703704</v>
      </c>
      <c r="AV40" s="209" t="s">
        <v>1</v>
      </c>
      <c r="AW40" s="45" t="s">
        <v>128</v>
      </c>
      <c r="AX40" s="46">
        <f>G43+M43+S43+Y43+AE43+AK43+AQ43</f>
        <v>0.07305555555555555</v>
      </c>
      <c r="AY40" s="46">
        <f>G43+M43+S43+Y43+AQ43</f>
        <v>0.049490740740740745</v>
      </c>
      <c r="AZ40" s="46">
        <f>AX40-AY40</f>
        <v>0.02356481481481481</v>
      </c>
      <c r="BA40" s="47">
        <v>5</v>
      </c>
      <c r="BB40" s="48">
        <f>AY40/BA40</f>
        <v>0.009898148148148149</v>
      </c>
      <c r="BC40" s="49">
        <v>2</v>
      </c>
      <c r="BD40" s="48">
        <f>AZ40/BC40</f>
        <v>0.011782407407407405</v>
      </c>
      <c r="BE40" s="49">
        <f>RANK(BB40,BB4:BB66,1)</f>
        <v>7</v>
      </c>
      <c r="BF40" s="49">
        <f>RANK(BD40,BD4:BD66,1)</f>
        <v>4</v>
      </c>
    </row>
    <row r="41" spans="1:58" ht="15" customHeight="1">
      <c r="A41" s="43" t="s">
        <v>129</v>
      </c>
      <c r="B41" s="210"/>
      <c r="C41" s="204" t="s">
        <v>290</v>
      </c>
      <c r="D41" s="2" t="s">
        <v>42</v>
      </c>
      <c r="E41" s="4" t="s">
        <v>45</v>
      </c>
      <c r="F41" s="70"/>
      <c r="G41" s="1" t="s">
        <v>46</v>
      </c>
      <c r="H41" s="15"/>
      <c r="I41" s="1" t="s">
        <v>46</v>
      </c>
      <c r="J41" s="15"/>
      <c r="K41" s="1" t="s">
        <v>45</v>
      </c>
      <c r="L41" s="1"/>
      <c r="M41" s="1" t="s">
        <v>46</v>
      </c>
      <c r="N41" s="1"/>
      <c r="O41" s="1" t="s">
        <v>46</v>
      </c>
      <c r="P41" s="14"/>
      <c r="Q41" s="1" t="s">
        <v>45</v>
      </c>
      <c r="R41" s="1"/>
      <c r="S41" s="1" t="s">
        <v>46</v>
      </c>
      <c r="T41" s="1"/>
      <c r="U41" s="1" t="s">
        <v>46</v>
      </c>
      <c r="V41" s="1"/>
      <c r="W41" s="1" t="s">
        <v>45</v>
      </c>
      <c r="X41" s="1"/>
      <c r="Y41" s="1" t="s">
        <v>46</v>
      </c>
      <c r="Z41" s="1"/>
      <c r="AA41" s="1" t="s">
        <v>45</v>
      </c>
      <c r="AB41" s="1"/>
      <c r="AC41" s="1" t="s">
        <v>45</v>
      </c>
      <c r="AD41" s="1"/>
      <c r="AE41" s="1" t="s">
        <v>45</v>
      </c>
      <c r="AF41" s="1"/>
      <c r="AG41" s="1" t="s">
        <v>45</v>
      </c>
      <c r="AH41" s="1"/>
      <c r="AI41" s="1" t="s">
        <v>46</v>
      </c>
      <c r="AJ41" s="1"/>
      <c r="AK41" s="1" t="s">
        <v>45</v>
      </c>
      <c r="AL41" s="1"/>
      <c r="AM41" s="1" t="s">
        <v>45</v>
      </c>
      <c r="AN41" s="1"/>
      <c r="AO41" s="1" t="s">
        <v>46</v>
      </c>
      <c r="AP41" s="1"/>
      <c r="AQ41" s="1" t="s">
        <v>46</v>
      </c>
      <c r="AR41" s="211"/>
      <c r="AS41" s="207"/>
      <c r="AT41" s="214"/>
      <c r="AU41" s="207"/>
      <c r="AV41" s="209"/>
      <c r="AW41" s="45" t="s">
        <v>129</v>
      </c>
      <c r="AX41" s="46">
        <f>E43+K43+Q43+W43+AC43+AI43+AO43</f>
        <v>0.07564814814814816</v>
      </c>
      <c r="AY41" s="46">
        <f>AI43+AO43</f>
        <v>0.020752314814814814</v>
      </c>
      <c r="AZ41" s="46">
        <f>AX41-AY41</f>
        <v>0.054895833333333345</v>
      </c>
      <c r="BA41" s="47">
        <v>2</v>
      </c>
      <c r="BB41" s="48">
        <f>AY41/BA41</f>
        <v>0.010376157407407407</v>
      </c>
      <c r="BC41" s="49">
        <v>5</v>
      </c>
      <c r="BD41" s="48">
        <f>AZ41/BC41</f>
        <v>0.010979166666666668</v>
      </c>
      <c r="BE41" s="49">
        <f>RANK(BB41,BB4:BB66,1)</f>
        <v>11</v>
      </c>
      <c r="BF41" s="49">
        <f>RANK(BD41,BD4:BD66,1)</f>
        <v>1</v>
      </c>
    </row>
    <row r="42" spans="1:58" ht="15" customHeight="1">
      <c r="A42" s="43" t="s">
        <v>130</v>
      </c>
      <c r="B42" s="210"/>
      <c r="C42" s="200" t="s">
        <v>291</v>
      </c>
      <c r="D42" t="s">
        <v>40</v>
      </c>
      <c r="E42" s="3">
        <f>E43</f>
        <v>0.010833333333333334</v>
      </c>
      <c r="F42" s="67">
        <f>F101</f>
        <v>7</v>
      </c>
      <c r="G42" s="44">
        <f>G43+E42</f>
        <v>0.02021990740740741</v>
      </c>
      <c r="H42" s="67">
        <f>H101</f>
        <v>4</v>
      </c>
      <c r="I42" s="44">
        <f>I43+G42</f>
        <v>0.031296296296296294</v>
      </c>
      <c r="J42" s="67">
        <f>J101</f>
        <v>4</v>
      </c>
      <c r="K42" s="44">
        <f>K43+I42</f>
        <v>0.042430555555555555</v>
      </c>
      <c r="L42" s="67">
        <f>L101</f>
        <v>5</v>
      </c>
      <c r="M42" s="44">
        <f>M43+K42</f>
        <v>0.05193287037037037</v>
      </c>
      <c r="N42" s="67">
        <f>N101</f>
        <v>4</v>
      </c>
      <c r="O42" s="44">
        <f>O43+M42</f>
        <v>0.06281250000000001</v>
      </c>
      <c r="P42" s="67">
        <f>P101</f>
        <v>4</v>
      </c>
      <c r="Q42" s="44">
        <f>Q43+O42</f>
        <v>0.07383101851851853</v>
      </c>
      <c r="R42" s="67">
        <f>R101</f>
        <v>4</v>
      </c>
      <c r="S42" s="44">
        <f>S43+Q42</f>
        <v>0.08349537037037039</v>
      </c>
      <c r="T42" s="67">
        <f>T101</f>
        <v>3</v>
      </c>
      <c r="U42" s="44">
        <f>U43+S42</f>
        <v>0.0944675925925926</v>
      </c>
      <c r="V42" s="67">
        <f>V101</f>
        <v>2</v>
      </c>
      <c r="W42" s="44">
        <f>W43+U42</f>
        <v>0.1054513888888889</v>
      </c>
      <c r="X42" s="67">
        <f>X101</f>
        <v>2</v>
      </c>
      <c r="Y42" s="44">
        <f>Y43+W42</f>
        <v>0.11559027777777779</v>
      </c>
      <c r="Z42" s="67">
        <f>Z101</f>
        <v>2</v>
      </c>
      <c r="AA42" s="44">
        <f>AA43+Y42</f>
        <v>0.12894675925925927</v>
      </c>
      <c r="AB42" s="67">
        <f>AB101</f>
        <v>2</v>
      </c>
      <c r="AC42" s="44">
        <f>AC43+AA42</f>
        <v>0.1398726851851852</v>
      </c>
      <c r="AD42" s="67">
        <f>AD101</f>
        <v>2</v>
      </c>
      <c r="AE42" s="44">
        <f>AE43+AC42</f>
        <v>0.15153935185185186</v>
      </c>
      <c r="AF42" s="67">
        <f>AF101</f>
        <v>2</v>
      </c>
      <c r="AG42" s="44">
        <f>AG43+AE42</f>
        <v>0.16497685185185185</v>
      </c>
      <c r="AH42" s="67">
        <f>AH101</f>
        <v>2</v>
      </c>
      <c r="AI42" s="44">
        <f>AI43+AG42</f>
        <v>0.17520833333333333</v>
      </c>
      <c r="AJ42" s="67">
        <f>AJ101</f>
        <v>2</v>
      </c>
      <c r="AK42" s="44">
        <f>AK43+AI42</f>
        <v>0.18710648148148148</v>
      </c>
      <c r="AL42" s="67">
        <f>AL101</f>
        <v>2</v>
      </c>
      <c r="AM42" s="44">
        <f>AM43+AK42</f>
        <v>0.20003472222222224</v>
      </c>
      <c r="AN42" s="67">
        <f>AN101</f>
        <v>2</v>
      </c>
      <c r="AO42" s="44">
        <f>AO43+AM42</f>
        <v>0.21055555555555558</v>
      </c>
      <c r="AP42" s="67">
        <f>AP101</f>
        <v>2</v>
      </c>
      <c r="AQ42" s="202">
        <f>AQ43+AO42</f>
        <v>0.22135416666666669</v>
      </c>
      <c r="AR42" s="211"/>
      <c r="AS42" s="207"/>
      <c r="AT42" s="214"/>
      <c r="AU42" s="207"/>
      <c r="AV42" s="209"/>
      <c r="AW42" s="45" t="s">
        <v>130</v>
      </c>
      <c r="AX42" s="46">
        <f>I43+O43+U43+AA43+AG43+AM43</f>
        <v>0.07265046296296296</v>
      </c>
      <c r="AY42" s="46">
        <f>I43+O43+U43</f>
        <v>0.032928240740740744</v>
      </c>
      <c r="AZ42" s="46">
        <f>AX42-AY42</f>
        <v>0.039722222222222214</v>
      </c>
      <c r="BA42" s="47">
        <v>3</v>
      </c>
      <c r="BB42" s="48">
        <f>AY42/BA42</f>
        <v>0.01097608024691358</v>
      </c>
      <c r="BC42" s="49">
        <v>3</v>
      </c>
      <c r="BD42" s="48">
        <f>AZ42/BC42</f>
        <v>0.013240740740740739</v>
      </c>
      <c r="BE42" s="49">
        <f>RANK(BB42,BB4:BB66,1)</f>
        <v>16</v>
      </c>
      <c r="BF42" s="49">
        <f>RANK(BD42,BD4:BD66,1)</f>
        <v>15</v>
      </c>
    </row>
    <row r="43" spans="3:58" ht="15.75" customHeight="1">
      <c r="C43" s="190"/>
      <c r="D43" t="s">
        <v>41</v>
      </c>
      <c r="E43" s="11">
        <v>0.010833333333333334</v>
      </c>
      <c r="F43" s="11"/>
      <c r="G43" s="201">
        <v>0.009386574074074075</v>
      </c>
      <c r="H43" s="9"/>
      <c r="I43" s="201">
        <v>0.011076388888888887</v>
      </c>
      <c r="J43" s="9"/>
      <c r="K43" s="8">
        <v>0.01113425925925926</v>
      </c>
      <c r="L43" s="8"/>
      <c r="M43" s="8">
        <v>0.009502314814814816</v>
      </c>
      <c r="N43" s="8"/>
      <c r="O43" s="8">
        <v>0.01087962962962963</v>
      </c>
      <c r="P43" s="8"/>
      <c r="Q43" s="8">
        <v>0.011018518518518518</v>
      </c>
      <c r="R43" s="8"/>
      <c r="S43" s="8">
        <v>0.009664351851851851</v>
      </c>
      <c r="T43" s="8"/>
      <c r="U43" s="8">
        <v>0.010972222222222223</v>
      </c>
      <c r="V43" s="8"/>
      <c r="W43" s="8">
        <v>0.010983796296296297</v>
      </c>
      <c r="X43" s="8"/>
      <c r="Y43" s="8">
        <v>0.010138888888888888</v>
      </c>
      <c r="Z43" s="8"/>
      <c r="AA43" s="8">
        <v>0.013356481481481483</v>
      </c>
      <c r="AB43" s="8"/>
      <c r="AC43" s="8">
        <v>0.010925925925925924</v>
      </c>
      <c r="AD43" s="8"/>
      <c r="AE43" s="8">
        <v>0.011666666666666667</v>
      </c>
      <c r="AF43" s="8"/>
      <c r="AG43" s="8">
        <v>0.0134375</v>
      </c>
      <c r="AH43" s="8"/>
      <c r="AI43" s="8">
        <v>0.010231481481481482</v>
      </c>
      <c r="AJ43" s="8"/>
      <c r="AK43" s="8">
        <v>0.011898148148148149</v>
      </c>
      <c r="AL43" s="8"/>
      <c r="AM43" s="8">
        <v>0.01292824074074074</v>
      </c>
      <c r="AN43" s="8"/>
      <c r="AO43" s="8">
        <v>0.010520833333333333</v>
      </c>
      <c r="AP43" s="8"/>
      <c r="AQ43" s="8">
        <v>0.010798611111111111</v>
      </c>
      <c r="AR43" s="211"/>
      <c r="AS43" s="207"/>
      <c r="AT43" s="214"/>
      <c r="AU43" s="207"/>
      <c r="AV43" s="209"/>
      <c r="AW43" s="50"/>
      <c r="AX43" s="58"/>
      <c r="AY43" s="49"/>
      <c r="AZ43" s="49"/>
      <c r="BA43" s="47"/>
      <c r="BB43" s="48"/>
      <c r="BC43" s="49"/>
      <c r="BD43" s="48"/>
      <c r="BE43" s="49"/>
      <c r="BF43" s="49"/>
    </row>
    <row r="44" spans="1:58" ht="3" customHeight="1">
      <c r="A44" s="18"/>
      <c r="B44" s="18"/>
      <c r="C44" s="192"/>
      <c r="D44" s="18"/>
      <c r="E44" s="18"/>
      <c r="F44" s="68"/>
      <c r="G44" s="18"/>
      <c r="H44" s="36"/>
      <c r="I44" s="18"/>
      <c r="J44" s="36"/>
      <c r="K44" s="18"/>
      <c r="L44" s="18"/>
      <c r="M44" s="18"/>
      <c r="N44" s="18"/>
      <c r="O44" s="18"/>
      <c r="P44" s="35"/>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55"/>
      <c r="AX44" s="55"/>
      <c r="AY44" s="55"/>
      <c r="AZ44" s="55"/>
      <c r="BA44" s="56"/>
      <c r="BB44" s="57"/>
      <c r="BC44" s="55"/>
      <c r="BD44" s="57"/>
      <c r="BE44" s="55"/>
      <c r="BF44" s="55"/>
    </row>
    <row r="45" spans="1:58" ht="12.75">
      <c r="A45" t="s">
        <v>43</v>
      </c>
      <c r="C45" s="193" t="s">
        <v>292</v>
      </c>
      <c r="D45" t="s">
        <v>44</v>
      </c>
      <c r="E45" s="1" t="s">
        <v>0</v>
      </c>
      <c r="F45" s="69"/>
      <c r="G45" s="1" t="s">
        <v>1</v>
      </c>
      <c r="H45" s="15"/>
      <c r="I45" s="1" t="s">
        <v>2</v>
      </c>
      <c r="J45" s="15"/>
      <c r="K45" s="1" t="s">
        <v>3</v>
      </c>
      <c r="L45" s="1"/>
      <c r="M45" s="1" t="s">
        <v>4</v>
      </c>
      <c r="N45" s="1"/>
      <c r="O45" s="1" t="s">
        <v>5</v>
      </c>
      <c r="P45" s="14"/>
      <c r="Q45" s="1" t="s">
        <v>6</v>
      </c>
      <c r="R45" s="1"/>
      <c r="S45" s="1" t="s">
        <v>7</v>
      </c>
      <c r="T45" s="1"/>
      <c r="U45" s="1" t="s">
        <v>8</v>
      </c>
      <c r="V45" s="1"/>
      <c r="W45" s="1" t="s">
        <v>9</v>
      </c>
      <c r="X45" s="1"/>
      <c r="Y45" s="1" t="s">
        <v>10</v>
      </c>
      <c r="Z45" s="1"/>
      <c r="AA45" s="1" t="s">
        <v>11</v>
      </c>
      <c r="AB45" s="1"/>
      <c r="AC45" s="1" t="s">
        <v>12</v>
      </c>
      <c r="AD45" s="1"/>
      <c r="AE45" s="1" t="s">
        <v>13</v>
      </c>
      <c r="AF45" s="1"/>
      <c r="AG45" s="1" t="s">
        <v>14</v>
      </c>
      <c r="AH45" s="1"/>
      <c r="AI45" s="1" t="s">
        <v>15</v>
      </c>
      <c r="AJ45" s="1"/>
      <c r="AK45" s="1" t="s">
        <v>16</v>
      </c>
      <c r="AL45" s="1"/>
      <c r="AM45" s="1" t="s">
        <v>17</v>
      </c>
      <c r="AN45" s="1"/>
      <c r="AO45" s="1" t="s">
        <v>18</v>
      </c>
      <c r="AP45" s="1"/>
      <c r="AQ45" s="1" t="s">
        <v>19</v>
      </c>
      <c r="AW45" s="49"/>
      <c r="AX45" s="49"/>
      <c r="AY45" s="49"/>
      <c r="AZ45" s="49"/>
      <c r="BA45" s="47"/>
      <c r="BB45" s="48"/>
      <c r="BC45" s="49"/>
      <c r="BD45" s="48"/>
      <c r="BE45" s="49"/>
      <c r="BF45" s="49"/>
    </row>
    <row r="46" spans="1:58" ht="15" customHeight="1">
      <c r="A46" s="43" t="s">
        <v>131</v>
      </c>
      <c r="B46" s="213" t="s">
        <v>2</v>
      </c>
      <c r="C46" s="198" t="s">
        <v>212</v>
      </c>
      <c r="D46" t="s">
        <v>38</v>
      </c>
      <c r="E46" s="1" t="s">
        <v>46</v>
      </c>
      <c r="F46" s="69"/>
      <c r="G46" s="1" t="s">
        <v>150</v>
      </c>
      <c r="H46" s="15"/>
      <c r="I46" s="1" t="s">
        <v>149</v>
      </c>
      <c r="J46" s="15"/>
      <c r="K46" s="1" t="s">
        <v>46</v>
      </c>
      <c r="L46" s="1"/>
      <c r="M46" s="1" t="s">
        <v>150</v>
      </c>
      <c r="N46" s="1"/>
      <c r="O46" s="1" t="s">
        <v>149</v>
      </c>
      <c r="P46" s="14"/>
      <c r="Q46" s="1" t="s">
        <v>46</v>
      </c>
      <c r="R46" s="1"/>
      <c r="S46" s="1" t="s">
        <v>150</v>
      </c>
      <c r="T46" s="1"/>
      <c r="U46" s="1" t="s">
        <v>149</v>
      </c>
      <c r="V46" s="1"/>
      <c r="W46" s="1" t="s">
        <v>46</v>
      </c>
      <c r="X46" s="1"/>
      <c r="Y46" s="1" t="s">
        <v>150</v>
      </c>
      <c r="Z46" s="1"/>
      <c r="AA46" s="1" t="s">
        <v>149</v>
      </c>
      <c r="AB46" s="1"/>
      <c r="AC46" s="1" t="s">
        <v>46</v>
      </c>
      <c r="AD46" s="1"/>
      <c r="AE46" s="1" t="s">
        <v>150</v>
      </c>
      <c r="AF46" s="1"/>
      <c r="AG46" s="1" t="s">
        <v>149</v>
      </c>
      <c r="AH46" s="1"/>
      <c r="AI46" s="1" t="s">
        <v>46</v>
      </c>
      <c r="AJ46" s="1"/>
      <c r="AK46" s="1" t="s">
        <v>150</v>
      </c>
      <c r="AL46" s="1"/>
      <c r="AM46" s="1" t="s">
        <v>149</v>
      </c>
      <c r="AN46" s="1"/>
      <c r="AO46" s="1" t="s">
        <v>46</v>
      </c>
      <c r="AP46" s="1"/>
      <c r="AQ46" s="1" t="s">
        <v>150</v>
      </c>
      <c r="AR46" s="211" t="s">
        <v>4</v>
      </c>
      <c r="AS46" s="207">
        <f>E49+G49+I49+K49+M49+O49+S49+U49+AC49+AO49</f>
        <v>0.10450231481481481</v>
      </c>
      <c r="AT46" s="208" t="s">
        <v>3</v>
      </c>
      <c r="AU46" s="207">
        <f>AQ48-AS46</f>
        <v>0.14244212962962963</v>
      </c>
      <c r="AV46" s="209" t="s">
        <v>5</v>
      </c>
      <c r="AW46" s="45" t="s">
        <v>131</v>
      </c>
      <c r="AX46" s="46">
        <f>G49+M49+S49+Y49+AE49+AK49+AQ49</f>
        <v>0.10148148148148149</v>
      </c>
      <c r="AY46" s="46">
        <f>G49+M49+S49</f>
        <v>0.03511574074074074</v>
      </c>
      <c r="AZ46" s="46">
        <f>AX46-AY46</f>
        <v>0.06636574074074075</v>
      </c>
      <c r="BA46" s="47">
        <v>3</v>
      </c>
      <c r="BB46" s="48">
        <f>AY46/BA46</f>
        <v>0.011705246913580247</v>
      </c>
      <c r="BC46" s="49">
        <v>4</v>
      </c>
      <c r="BD46" s="48">
        <f>AZ46/BC46</f>
        <v>0.016591435185185188</v>
      </c>
      <c r="BE46" s="49">
        <f>RANK(BB46,BB4:BB66,1)</f>
        <v>24</v>
      </c>
      <c r="BF46" s="49">
        <f>RANK(BD46,BD4:BD66,1)</f>
        <v>24</v>
      </c>
    </row>
    <row r="47" spans="1:58" ht="15" customHeight="1">
      <c r="A47" s="43" t="s">
        <v>132</v>
      </c>
      <c r="B47" s="213"/>
      <c r="C47" s="198" t="s">
        <v>62</v>
      </c>
      <c r="D47" s="2" t="s">
        <v>42</v>
      </c>
      <c r="E47" s="4" t="s">
        <v>46</v>
      </c>
      <c r="F47" s="70"/>
      <c r="G47" s="1" t="s">
        <v>46</v>
      </c>
      <c r="H47" s="15"/>
      <c r="I47" s="1" t="s">
        <v>46</v>
      </c>
      <c r="J47" s="15"/>
      <c r="K47" s="1" t="s">
        <v>46</v>
      </c>
      <c r="L47" s="1"/>
      <c r="M47" s="1" t="s">
        <v>46</v>
      </c>
      <c r="N47" s="1"/>
      <c r="O47" s="1" t="s">
        <v>46</v>
      </c>
      <c r="P47" s="14"/>
      <c r="Q47" s="1" t="s">
        <v>45</v>
      </c>
      <c r="R47" s="1"/>
      <c r="S47" s="1" t="s">
        <v>46</v>
      </c>
      <c r="T47" s="1"/>
      <c r="U47" s="1" t="s">
        <v>46</v>
      </c>
      <c r="V47" s="1"/>
      <c r="W47" s="1" t="s">
        <v>45</v>
      </c>
      <c r="X47" s="1"/>
      <c r="Y47" s="1" t="s">
        <v>45</v>
      </c>
      <c r="Z47" s="1"/>
      <c r="AA47" s="1" t="s">
        <v>45</v>
      </c>
      <c r="AB47" s="1"/>
      <c r="AC47" s="1" t="s">
        <v>46</v>
      </c>
      <c r="AD47" s="1"/>
      <c r="AE47" s="1" t="s">
        <v>45</v>
      </c>
      <c r="AF47" s="1"/>
      <c r="AG47" s="1" t="s">
        <v>45</v>
      </c>
      <c r="AH47" s="1"/>
      <c r="AI47" s="1" t="s">
        <v>45</v>
      </c>
      <c r="AJ47" s="1"/>
      <c r="AK47" s="1" t="s">
        <v>45</v>
      </c>
      <c r="AL47" s="1"/>
      <c r="AM47" s="1" t="s">
        <v>45</v>
      </c>
      <c r="AN47" s="1"/>
      <c r="AO47" s="1" t="s">
        <v>46</v>
      </c>
      <c r="AP47" s="1"/>
      <c r="AQ47" s="1" t="s">
        <v>45</v>
      </c>
      <c r="AR47" s="211"/>
      <c r="AS47" s="207"/>
      <c r="AT47" s="208"/>
      <c r="AU47" s="207"/>
      <c r="AV47" s="209"/>
      <c r="AW47" s="45" t="s">
        <v>132</v>
      </c>
      <c r="AX47" s="46">
        <f>E49+K49+Q49+W49+AC49+AI49+AO49</f>
        <v>0.07569444444444445</v>
      </c>
      <c r="AY47" s="46">
        <f>E49+K49+AC49+AO49</f>
        <v>0.038981481481481485</v>
      </c>
      <c r="AZ47" s="46">
        <f>AX47-AY47</f>
        <v>0.03671296296296297</v>
      </c>
      <c r="BA47" s="47">
        <v>4</v>
      </c>
      <c r="BB47" s="48">
        <f>AY47/BA47</f>
        <v>0.009745370370370371</v>
      </c>
      <c r="BC47" s="49">
        <v>3</v>
      </c>
      <c r="BD47" s="48">
        <f>AZ47/BC47</f>
        <v>0.012237654320987655</v>
      </c>
      <c r="BE47" s="49">
        <f>RANK(BB47,BB4:BB66,1)</f>
        <v>6</v>
      </c>
      <c r="BF47" s="49">
        <f>RANK(BD47,BD4:BD66,1)</f>
        <v>5</v>
      </c>
    </row>
    <row r="48" spans="1:58" ht="15" customHeight="1">
      <c r="A48" s="43" t="s">
        <v>133</v>
      </c>
      <c r="B48" s="213"/>
      <c r="C48" s="198" t="s">
        <v>61</v>
      </c>
      <c r="D48" t="s">
        <v>40</v>
      </c>
      <c r="E48" s="3">
        <f>E49</f>
        <v>0.009444444444444445</v>
      </c>
      <c r="F48" s="67">
        <f>F102</f>
        <v>4</v>
      </c>
      <c r="G48" s="44">
        <f>G49+E48</f>
        <v>0.02079861111111111</v>
      </c>
      <c r="H48" s="67">
        <f>H102</f>
        <v>5</v>
      </c>
      <c r="I48" s="44">
        <f>I49+G48</f>
        <v>0.03076388888888889</v>
      </c>
      <c r="J48" s="67">
        <f>J102</f>
        <v>3</v>
      </c>
      <c r="K48" s="44">
        <f>K49+I48</f>
        <v>0.04039351851851852</v>
      </c>
      <c r="L48" s="67">
        <f>L102</f>
        <v>3</v>
      </c>
      <c r="M48" s="44">
        <f>M49+K48</f>
        <v>0.052222222222222225</v>
      </c>
      <c r="N48" s="67">
        <f>N102</f>
        <v>5</v>
      </c>
      <c r="O48" s="44">
        <f>O49+M48</f>
        <v>0.06233796296296297</v>
      </c>
      <c r="P48" s="67">
        <f>P102</f>
        <v>3</v>
      </c>
      <c r="Q48" s="44">
        <f>Q49+O48</f>
        <v>0.07453703703703704</v>
      </c>
      <c r="R48" s="67">
        <f>R102</f>
        <v>5</v>
      </c>
      <c r="S48" s="44">
        <f>S49+Q48</f>
        <v>0.08646990740740741</v>
      </c>
      <c r="T48" s="67">
        <f>T102</f>
        <v>5</v>
      </c>
      <c r="U48" s="44">
        <f>U49+S48</f>
        <v>0.09679398148148148</v>
      </c>
      <c r="V48" s="67">
        <f>V102</f>
        <v>4</v>
      </c>
      <c r="W48" s="44">
        <f>W49+U48</f>
        <v>0.10908564814814814</v>
      </c>
      <c r="X48" s="67">
        <f>X102</f>
        <v>5</v>
      </c>
      <c r="Y48" s="44">
        <f>Y49+W48</f>
        <v>0.12667824074074074</v>
      </c>
      <c r="Z48" s="67">
        <f>Z102</f>
        <v>5</v>
      </c>
      <c r="AA48" s="44">
        <f>AA49+Y48</f>
        <v>0.13996527777777779</v>
      </c>
      <c r="AB48" s="67">
        <f>AB102</f>
        <v>5</v>
      </c>
      <c r="AC48" s="44">
        <f>AC49+AA48</f>
        <v>0.14967592592592593</v>
      </c>
      <c r="AD48" s="67">
        <f>AD102</f>
        <v>5</v>
      </c>
      <c r="AE48" s="44">
        <f>AE49+AC48</f>
        <v>0.1672800925925926</v>
      </c>
      <c r="AF48" s="67">
        <f>AF102</f>
        <v>5</v>
      </c>
      <c r="AG48" s="44">
        <f>AG49+AE48</f>
        <v>0.18031250000000001</v>
      </c>
      <c r="AH48" s="67">
        <f>AH102</f>
        <v>5</v>
      </c>
      <c r="AI48" s="44">
        <f>AI49+AG48</f>
        <v>0.19253472222222223</v>
      </c>
      <c r="AJ48" s="67">
        <f>AJ102</f>
        <v>5</v>
      </c>
      <c r="AK48" s="44">
        <f>AK49+AI48</f>
        <v>0.21056712962962965</v>
      </c>
      <c r="AL48" s="67">
        <f>AL102</f>
        <v>6</v>
      </c>
      <c r="AM48" s="44">
        <f>AM49+AK48</f>
        <v>0.22361111111111112</v>
      </c>
      <c r="AN48" s="67">
        <f>AN102</f>
        <v>6</v>
      </c>
      <c r="AO48" s="44">
        <f>AO49+AM48</f>
        <v>0.23380787037037037</v>
      </c>
      <c r="AP48" s="67">
        <f>AP102</f>
        <v>6</v>
      </c>
      <c r="AQ48" s="202">
        <f>AQ49+AO48</f>
        <v>0.24694444444444444</v>
      </c>
      <c r="AR48" s="211"/>
      <c r="AS48" s="207"/>
      <c r="AT48" s="208"/>
      <c r="AU48" s="207"/>
      <c r="AV48" s="209"/>
      <c r="AW48" s="45" t="s">
        <v>133</v>
      </c>
      <c r="AX48" s="46">
        <f>I49+O49+U49+AA49+AG49+AM49</f>
        <v>0.06976851851851852</v>
      </c>
      <c r="AY48" s="46">
        <f>I49+O49+U49</f>
        <v>0.030405092592592595</v>
      </c>
      <c r="AZ48" s="46">
        <f>AX48-AY48</f>
        <v>0.03936342592592593</v>
      </c>
      <c r="BA48" s="47">
        <v>3</v>
      </c>
      <c r="BB48" s="48">
        <f>AY48/BA48</f>
        <v>0.010135030864197531</v>
      </c>
      <c r="BC48" s="49">
        <v>3</v>
      </c>
      <c r="BD48" s="48">
        <f>AZ48/BC48</f>
        <v>0.013121141975308642</v>
      </c>
      <c r="BE48" s="49">
        <f>RANK(BB48,BB4:BB66,1)</f>
        <v>9</v>
      </c>
      <c r="BF48" s="49">
        <f>RANK(BD48,BD4:BD66,1)</f>
        <v>14</v>
      </c>
    </row>
    <row r="49" spans="3:58" ht="15.75" customHeight="1">
      <c r="C49" s="190"/>
      <c r="D49" t="s">
        <v>41</v>
      </c>
      <c r="E49" s="8">
        <v>0.009444444444444445</v>
      </c>
      <c r="F49" s="11"/>
      <c r="G49" s="201">
        <v>0.011354166666666667</v>
      </c>
      <c r="H49" s="9"/>
      <c r="I49" s="201">
        <v>0.009965277777777778</v>
      </c>
      <c r="J49" s="9"/>
      <c r="K49" s="8">
        <v>0.00962962962962963</v>
      </c>
      <c r="L49" s="8"/>
      <c r="M49" s="8">
        <v>0.011828703703703704</v>
      </c>
      <c r="N49" s="8"/>
      <c r="O49" s="8">
        <v>0.010115740740740741</v>
      </c>
      <c r="P49" s="8"/>
      <c r="Q49" s="8">
        <v>0.012199074074074072</v>
      </c>
      <c r="R49" s="8"/>
      <c r="S49" s="8">
        <v>0.011932870370370371</v>
      </c>
      <c r="T49" s="8"/>
      <c r="U49" s="8">
        <v>0.010324074074074074</v>
      </c>
      <c r="V49" s="8"/>
      <c r="W49" s="8">
        <v>0.012291666666666666</v>
      </c>
      <c r="X49" s="8"/>
      <c r="Y49" s="8">
        <v>0.017592592592592594</v>
      </c>
      <c r="Z49" s="8"/>
      <c r="AA49" s="8">
        <v>0.013287037037037036</v>
      </c>
      <c r="AB49" s="8"/>
      <c r="AC49" s="8">
        <v>0.009710648148148147</v>
      </c>
      <c r="AD49" s="8"/>
      <c r="AE49" s="8">
        <v>0.017604166666666667</v>
      </c>
      <c r="AF49" s="8"/>
      <c r="AG49" s="8">
        <v>0.013032407407407407</v>
      </c>
      <c r="AH49" s="8"/>
      <c r="AI49" s="8">
        <v>0.012222222222222223</v>
      </c>
      <c r="AJ49" s="8"/>
      <c r="AK49" s="8">
        <v>0.018032407407407407</v>
      </c>
      <c r="AL49" s="8"/>
      <c r="AM49" s="8">
        <v>0.013043981481481483</v>
      </c>
      <c r="AN49" s="8"/>
      <c r="AO49" s="8">
        <v>0.01019675925925926</v>
      </c>
      <c r="AP49" s="8"/>
      <c r="AQ49" s="8">
        <v>0.013136574074074077</v>
      </c>
      <c r="AR49" s="211"/>
      <c r="AS49" s="207"/>
      <c r="AT49" s="208"/>
      <c r="AU49" s="207"/>
      <c r="AV49" s="209"/>
      <c r="AW49" s="50"/>
      <c r="AX49" s="59"/>
      <c r="AY49" s="63"/>
      <c r="AZ49" s="59"/>
      <c r="BA49" s="60"/>
      <c r="BB49" s="60"/>
      <c r="BC49" s="60"/>
      <c r="BD49" s="60"/>
      <c r="BE49" s="59"/>
      <c r="BF49" s="60"/>
    </row>
    <row r="50" spans="1:58" ht="3" customHeight="1">
      <c r="A50" s="18"/>
      <c r="B50" s="18"/>
      <c r="C50" s="192"/>
      <c r="D50" s="18"/>
      <c r="E50" s="18"/>
      <c r="F50" s="36"/>
      <c r="G50" s="18"/>
      <c r="H50" s="36"/>
      <c r="I50" s="18"/>
      <c r="J50" s="36"/>
      <c r="K50" s="18"/>
      <c r="L50" s="18"/>
      <c r="M50" s="18"/>
      <c r="N50" s="18"/>
      <c r="O50" s="18"/>
      <c r="P50" s="35"/>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61"/>
      <c r="AX50" s="62"/>
      <c r="AY50" s="62"/>
      <c r="AZ50" s="62"/>
      <c r="BA50" s="62"/>
      <c r="BB50" s="62"/>
      <c r="BC50" s="62"/>
      <c r="BD50" s="62"/>
      <c r="BE50" s="62"/>
      <c r="BF50" s="62"/>
    </row>
    <row r="51" spans="1:58" ht="12.75">
      <c r="A51" t="s">
        <v>43</v>
      </c>
      <c r="C51" s="193" t="s">
        <v>293</v>
      </c>
      <c r="D51" t="s">
        <v>44</v>
      </c>
      <c r="E51" s="1" t="s">
        <v>0</v>
      </c>
      <c r="F51" s="69"/>
      <c r="G51" s="1" t="s">
        <v>1</v>
      </c>
      <c r="H51" s="15"/>
      <c r="I51" s="1" t="s">
        <v>2</v>
      </c>
      <c r="J51" s="15"/>
      <c r="K51" s="1" t="s">
        <v>3</v>
      </c>
      <c r="L51" s="1"/>
      <c r="M51" s="1" t="s">
        <v>4</v>
      </c>
      <c r="N51" s="1"/>
      <c r="O51" s="1" t="s">
        <v>5</v>
      </c>
      <c r="P51" s="14"/>
      <c r="Q51" s="1" t="s">
        <v>6</v>
      </c>
      <c r="R51" s="1"/>
      <c r="S51" s="1" t="s">
        <v>7</v>
      </c>
      <c r="T51" s="1"/>
      <c r="U51" s="1" t="s">
        <v>8</v>
      </c>
      <c r="V51" s="1"/>
      <c r="W51" s="1" t="s">
        <v>9</v>
      </c>
      <c r="X51" s="1"/>
      <c r="Y51" s="1" t="s">
        <v>10</v>
      </c>
      <c r="Z51" s="1"/>
      <c r="AA51" s="1" t="s">
        <v>11</v>
      </c>
      <c r="AB51" s="1"/>
      <c r="AC51" s="1" t="s">
        <v>12</v>
      </c>
      <c r="AD51" s="1"/>
      <c r="AE51" s="1" t="s">
        <v>13</v>
      </c>
      <c r="AF51" s="1"/>
      <c r="AG51" s="1" t="s">
        <v>14</v>
      </c>
      <c r="AH51" s="1"/>
      <c r="AI51" s="1" t="s">
        <v>15</v>
      </c>
      <c r="AJ51" s="1"/>
      <c r="AK51" s="1" t="s">
        <v>16</v>
      </c>
      <c r="AL51" s="1"/>
      <c r="AM51" s="1" t="s">
        <v>17</v>
      </c>
      <c r="AN51" s="1"/>
      <c r="AO51" s="1" t="s">
        <v>18</v>
      </c>
      <c r="AP51" s="1"/>
      <c r="AQ51" s="1" t="s">
        <v>19</v>
      </c>
      <c r="AW51" s="49"/>
      <c r="AX51" s="49"/>
      <c r="AY51" s="49"/>
      <c r="AZ51" s="49"/>
      <c r="BA51" s="47"/>
      <c r="BB51" s="48"/>
      <c r="BC51" s="49"/>
      <c r="BD51" s="48"/>
      <c r="BE51" s="49"/>
      <c r="BF51" s="49"/>
    </row>
    <row r="52" spans="1:58" ht="15" customHeight="1">
      <c r="A52" s="43" t="s">
        <v>134</v>
      </c>
      <c r="B52" s="206" t="s">
        <v>1</v>
      </c>
      <c r="C52" s="200" t="s">
        <v>301</v>
      </c>
      <c r="D52" t="s">
        <v>38</v>
      </c>
      <c r="E52" s="1" t="s">
        <v>46</v>
      </c>
      <c r="F52" s="69"/>
      <c r="G52" s="1" t="s">
        <v>150</v>
      </c>
      <c r="H52" s="15"/>
      <c r="I52" s="1" t="s">
        <v>149</v>
      </c>
      <c r="J52" s="15"/>
      <c r="K52" s="1" t="s">
        <v>46</v>
      </c>
      <c r="L52" s="1"/>
      <c r="M52" s="1" t="s">
        <v>150</v>
      </c>
      <c r="N52" s="1"/>
      <c r="O52" s="1" t="s">
        <v>149</v>
      </c>
      <c r="P52" s="14"/>
      <c r="Q52" s="1" t="s">
        <v>46</v>
      </c>
      <c r="R52" s="1"/>
      <c r="S52" s="1" t="s">
        <v>150</v>
      </c>
      <c r="T52" s="1"/>
      <c r="U52" s="1" t="s">
        <v>149</v>
      </c>
      <c r="V52" s="1"/>
      <c r="W52" s="1" t="s">
        <v>46</v>
      </c>
      <c r="X52" s="1"/>
      <c r="Y52" s="1" t="s">
        <v>150</v>
      </c>
      <c r="Z52" s="1"/>
      <c r="AA52" s="1" t="s">
        <v>149</v>
      </c>
      <c r="AB52" s="1"/>
      <c r="AC52" s="1" t="s">
        <v>46</v>
      </c>
      <c r="AD52" s="1"/>
      <c r="AE52" s="1" t="s">
        <v>150</v>
      </c>
      <c r="AF52" s="1"/>
      <c r="AG52" s="1" t="s">
        <v>149</v>
      </c>
      <c r="AH52" s="1"/>
      <c r="AI52" s="1" t="s">
        <v>46</v>
      </c>
      <c r="AJ52" s="1"/>
      <c r="AK52" s="1" t="s">
        <v>150</v>
      </c>
      <c r="AL52" s="1"/>
      <c r="AM52" s="1" t="s">
        <v>149</v>
      </c>
      <c r="AN52" s="1"/>
      <c r="AO52" s="1" t="s">
        <v>46</v>
      </c>
      <c r="AP52" s="1"/>
      <c r="AQ52" s="1" t="s">
        <v>150</v>
      </c>
      <c r="AR52" s="211" t="s">
        <v>5</v>
      </c>
      <c r="AS52" s="207">
        <f>E55+I55+K55+M55+Q55+S55+U55+AA55+AI55+AO55</f>
        <v>0.11210648148148147</v>
      </c>
      <c r="AT52" s="208" t="s">
        <v>5</v>
      </c>
      <c r="AU52" s="207">
        <f>AQ54-AS52</f>
        <v>0.13973379629629637</v>
      </c>
      <c r="AV52" s="209" t="s">
        <v>4</v>
      </c>
      <c r="AW52" s="45" t="s">
        <v>134</v>
      </c>
      <c r="AX52" s="46">
        <f>G55+M55+S55+Y55+AE55+AK55+AQ55</f>
        <v>0.0872337962962963</v>
      </c>
      <c r="AY52" s="46">
        <f>M55+S55</f>
        <v>0.022997685185185187</v>
      </c>
      <c r="AZ52" s="46">
        <f>AX52-AY52</f>
        <v>0.0642361111111111</v>
      </c>
      <c r="BA52" s="47">
        <v>2</v>
      </c>
      <c r="BB52" s="48">
        <f>AY52/BA52</f>
        <v>0.011498842592592593</v>
      </c>
      <c r="BC52" s="49">
        <v>5</v>
      </c>
      <c r="BD52" s="48">
        <f>AZ52/BC52</f>
        <v>0.012847222222222222</v>
      </c>
      <c r="BE52" s="49">
        <f>RANK(BB52,BB4:BB66,1)</f>
        <v>23</v>
      </c>
      <c r="BF52" s="49">
        <f>RANK(BD52,BD4:BD66,1)</f>
        <v>12</v>
      </c>
    </row>
    <row r="53" spans="1:58" ht="15" customHeight="1">
      <c r="A53" s="43" t="s">
        <v>135</v>
      </c>
      <c r="B53" s="206"/>
      <c r="C53" s="200" t="s">
        <v>271</v>
      </c>
      <c r="D53" s="2" t="s">
        <v>42</v>
      </c>
      <c r="E53" s="4" t="s">
        <v>46</v>
      </c>
      <c r="F53" s="70"/>
      <c r="G53" s="1" t="s">
        <v>45</v>
      </c>
      <c r="H53" s="15"/>
      <c r="I53" s="1" t="s">
        <v>46</v>
      </c>
      <c r="J53" s="15"/>
      <c r="K53" s="1" t="s">
        <v>46</v>
      </c>
      <c r="L53" s="1"/>
      <c r="M53" s="1" t="s">
        <v>46</v>
      </c>
      <c r="N53" s="1"/>
      <c r="O53" s="1" t="s">
        <v>45</v>
      </c>
      <c r="P53" s="14"/>
      <c r="Q53" s="1" t="s">
        <v>46</v>
      </c>
      <c r="R53" s="1"/>
      <c r="S53" s="1" t="s">
        <v>46</v>
      </c>
      <c r="T53" s="1"/>
      <c r="U53" s="1" t="s">
        <v>46</v>
      </c>
      <c r="V53" s="1"/>
      <c r="W53" s="1" t="s">
        <v>45</v>
      </c>
      <c r="X53" s="1"/>
      <c r="Y53" s="1" t="s">
        <v>45</v>
      </c>
      <c r="Z53" s="1"/>
      <c r="AA53" s="1" t="s">
        <v>46</v>
      </c>
      <c r="AB53" s="1"/>
      <c r="AC53" s="1" t="s">
        <v>45</v>
      </c>
      <c r="AD53" s="1"/>
      <c r="AE53" s="1" t="s">
        <v>45</v>
      </c>
      <c r="AF53" s="1"/>
      <c r="AG53" s="1" t="s">
        <v>45</v>
      </c>
      <c r="AH53" s="1"/>
      <c r="AI53" s="1" t="s">
        <v>46</v>
      </c>
      <c r="AJ53" s="1"/>
      <c r="AK53" s="1" t="s">
        <v>45</v>
      </c>
      <c r="AL53" s="1"/>
      <c r="AM53" s="1" t="s">
        <v>45</v>
      </c>
      <c r="AN53" s="1"/>
      <c r="AO53" s="1" t="s">
        <v>46</v>
      </c>
      <c r="AP53" s="1"/>
      <c r="AQ53" s="1" t="s">
        <v>45</v>
      </c>
      <c r="AR53" s="211"/>
      <c r="AS53" s="207"/>
      <c r="AT53" s="208"/>
      <c r="AU53" s="207"/>
      <c r="AV53" s="209"/>
      <c r="AW53" s="45" t="s">
        <v>135</v>
      </c>
      <c r="AX53" s="46">
        <f>E55+K55+Q55+W55+AC55+AI55+AO55</f>
        <v>0.07943287037037036</v>
      </c>
      <c r="AY53" s="46">
        <f>E55+K55+Q55+AI55+AO55</f>
        <v>0.052002314814814814</v>
      </c>
      <c r="AZ53" s="46">
        <f>AX53-AY53</f>
        <v>0.02743055555555555</v>
      </c>
      <c r="BA53" s="47">
        <v>5</v>
      </c>
      <c r="BB53" s="48">
        <f>AY53/BA53</f>
        <v>0.010400462962962962</v>
      </c>
      <c r="BC53" s="49">
        <v>2</v>
      </c>
      <c r="BD53" s="48">
        <f>AZ53/BC53</f>
        <v>0.013715277777777774</v>
      </c>
      <c r="BE53" s="49">
        <f>RANK(BB53,BB4:BB66,1)</f>
        <v>12</v>
      </c>
      <c r="BF53" s="49">
        <f>RANK(BD53,BD4:BD66,1)</f>
        <v>17</v>
      </c>
    </row>
    <row r="54" spans="1:58" ht="15" customHeight="1">
      <c r="A54" s="43" t="s">
        <v>136</v>
      </c>
      <c r="B54" s="206"/>
      <c r="C54" s="200" t="s">
        <v>294</v>
      </c>
      <c r="D54" t="s">
        <v>40</v>
      </c>
      <c r="E54" s="3">
        <f>E55</f>
        <v>0.009745370370370371</v>
      </c>
      <c r="F54" s="67">
        <f>F103</f>
        <v>5</v>
      </c>
      <c r="G54" s="44">
        <f>G55+E54</f>
        <v>0.022349537037037036</v>
      </c>
      <c r="H54" s="67">
        <f>H103</f>
        <v>7</v>
      </c>
      <c r="I54" s="44">
        <f>I55+G54</f>
        <v>0.033587962962962965</v>
      </c>
      <c r="J54" s="67">
        <f>J103</f>
        <v>7</v>
      </c>
      <c r="K54" s="44">
        <f>K55+I54</f>
        <v>0.043692129629629636</v>
      </c>
      <c r="L54" s="67">
        <f>L103</f>
        <v>6</v>
      </c>
      <c r="M54" s="44">
        <f>M55+K54</f>
        <v>0.05491898148148149</v>
      </c>
      <c r="N54" s="67">
        <f>N103</f>
        <v>6</v>
      </c>
      <c r="O54" s="44">
        <f>O55+M54</f>
        <v>0.07079861111111112</v>
      </c>
      <c r="P54" s="67">
        <f>P103</f>
        <v>7</v>
      </c>
      <c r="Q54" s="44">
        <f>Q55+O54</f>
        <v>0.08104166666666668</v>
      </c>
      <c r="R54" s="67">
        <f>R103</f>
        <v>7</v>
      </c>
      <c r="S54" s="44">
        <f>S55+Q54</f>
        <v>0.0928125</v>
      </c>
      <c r="T54" s="67">
        <f>T103</f>
        <v>7</v>
      </c>
      <c r="U54" s="44">
        <f>U55+S54</f>
        <v>0.10510416666666667</v>
      </c>
      <c r="V54" s="67">
        <f>V103</f>
        <v>6</v>
      </c>
      <c r="W54" s="44">
        <f>W55+U54</f>
        <v>0.11869212962962963</v>
      </c>
      <c r="X54" s="67">
        <f>X103</f>
        <v>7</v>
      </c>
      <c r="Y54" s="44">
        <f>Y55+W54</f>
        <v>0.1312962962962963</v>
      </c>
      <c r="Z54" s="67">
        <f>Z103</f>
        <v>7</v>
      </c>
      <c r="AA54" s="44">
        <f>AA55+Y54</f>
        <v>0.1448726851851852</v>
      </c>
      <c r="AB54" s="67">
        <f>AB103</f>
        <v>6</v>
      </c>
      <c r="AC54" s="44">
        <f>AC55+AA54</f>
        <v>0.1587152777777778</v>
      </c>
      <c r="AD54" s="67">
        <f>AD103</f>
        <v>6</v>
      </c>
      <c r="AE54" s="44">
        <f>AE55+AC54</f>
        <v>0.17151620370370374</v>
      </c>
      <c r="AF54" s="67">
        <f>AF103</f>
        <v>6</v>
      </c>
      <c r="AG54" s="44">
        <f>AG55+AE54</f>
        <v>0.18723379629629633</v>
      </c>
      <c r="AH54" s="67">
        <f>AH103</f>
        <v>7</v>
      </c>
      <c r="AI54" s="44">
        <f>AI55+AG54</f>
        <v>0.19809027777777782</v>
      </c>
      <c r="AJ54" s="67">
        <f>AJ103</f>
        <v>7</v>
      </c>
      <c r="AK54" s="44">
        <f>AK55+AI54</f>
        <v>0.21107638888888894</v>
      </c>
      <c r="AL54" s="67">
        <f>AL103</f>
        <v>7</v>
      </c>
      <c r="AM54" s="44">
        <f>AM55+AK54</f>
        <v>0.22754629629629636</v>
      </c>
      <c r="AN54" s="67">
        <f>AN103</f>
        <v>7</v>
      </c>
      <c r="AO54" s="44">
        <f>AO55+AM54</f>
        <v>0.2385995370370371</v>
      </c>
      <c r="AP54" s="67">
        <f>AP103</f>
        <v>7</v>
      </c>
      <c r="AQ54" s="202">
        <f>AQ55+AO54</f>
        <v>0.25184027777777784</v>
      </c>
      <c r="AR54" s="211"/>
      <c r="AS54" s="207"/>
      <c r="AT54" s="208"/>
      <c r="AU54" s="207"/>
      <c r="AV54" s="209"/>
      <c r="AW54" s="45" t="s">
        <v>136</v>
      </c>
      <c r="AX54" s="46">
        <f>I55+O55+U55+AA55+AG55+AM55</f>
        <v>0.0851736111111111</v>
      </c>
      <c r="AY54" s="46">
        <f>I55+U55+AA55</f>
        <v>0.03710648148148148</v>
      </c>
      <c r="AZ54" s="46">
        <f>AX54-AY54</f>
        <v>0.04806712962962962</v>
      </c>
      <c r="BA54" s="47">
        <v>3</v>
      </c>
      <c r="BB54" s="48">
        <f>AY54/BA54</f>
        <v>0.012368827160493827</v>
      </c>
      <c r="BC54" s="49">
        <v>3</v>
      </c>
      <c r="BD54" s="48">
        <f>AZ54/BC54</f>
        <v>0.016022376543209874</v>
      </c>
      <c r="BE54" s="49">
        <f>RANK(BB54,BB4:BB66,1)</f>
        <v>27</v>
      </c>
      <c r="BF54" s="49">
        <f>RANK(BD54,BD4:BD66,1)</f>
        <v>22</v>
      </c>
    </row>
    <row r="55" spans="3:58" ht="15.75" customHeight="1">
      <c r="C55" s="190"/>
      <c r="D55" t="s">
        <v>41</v>
      </c>
      <c r="E55" s="8">
        <v>0.009745370370370371</v>
      </c>
      <c r="F55" s="11"/>
      <c r="G55" s="201">
        <v>0.012604166666666666</v>
      </c>
      <c r="H55" s="9"/>
      <c r="I55" s="201">
        <v>0.011238425925925928</v>
      </c>
      <c r="J55" s="9"/>
      <c r="K55" s="8">
        <v>0.010104166666666668</v>
      </c>
      <c r="L55" s="8"/>
      <c r="M55" s="8">
        <v>0.011226851851851854</v>
      </c>
      <c r="N55" s="8"/>
      <c r="O55" s="8">
        <v>0.01587962962962963</v>
      </c>
      <c r="P55" s="8"/>
      <c r="Q55" s="8">
        <v>0.010243055555555556</v>
      </c>
      <c r="R55" s="8"/>
      <c r="S55" s="8">
        <v>0.011770833333333333</v>
      </c>
      <c r="T55" s="8"/>
      <c r="U55" s="8">
        <v>0.012291666666666666</v>
      </c>
      <c r="V55" s="8"/>
      <c r="W55" s="8">
        <v>0.013587962962962963</v>
      </c>
      <c r="X55" s="8"/>
      <c r="Y55" s="8">
        <v>0.012604166666666666</v>
      </c>
      <c r="Z55" s="8"/>
      <c r="AA55" s="8">
        <v>0.01357638888888889</v>
      </c>
      <c r="AB55" s="8"/>
      <c r="AC55" s="8">
        <v>0.013842592592592594</v>
      </c>
      <c r="AD55" s="8"/>
      <c r="AE55" s="8">
        <v>0.012800925925925926</v>
      </c>
      <c r="AF55" s="8"/>
      <c r="AG55" s="8">
        <v>0.015717592592592592</v>
      </c>
      <c r="AH55" s="8"/>
      <c r="AI55" s="8">
        <v>0.01085648148148148</v>
      </c>
      <c r="AJ55" s="8"/>
      <c r="AK55" s="8">
        <v>0.01298611111111111</v>
      </c>
      <c r="AL55" s="8"/>
      <c r="AM55" s="8">
        <v>0.016469907407407405</v>
      </c>
      <c r="AN55" s="8"/>
      <c r="AO55" s="8">
        <v>0.01105324074074074</v>
      </c>
      <c r="AP55" s="8"/>
      <c r="AQ55" s="8">
        <v>0.01324074074074074</v>
      </c>
      <c r="AR55" s="211"/>
      <c r="AS55" s="207"/>
      <c r="AT55" s="208"/>
      <c r="AU55" s="207"/>
      <c r="AV55" s="209"/>
      <c r="AW55" s="50"/>
      <c r="AX55" s="59"/>
      <c r="AY55" s="59"/>
      <c r="AZ55" s="59"/>
      <c r="BA55" s="60"/>
      <c r="BB55" s="60"/>
      <c r="BC55" s="60"/>
      <c r="BD55" s="60"/>
      <c r="BE55" s="59"/>
      <c r="BF55" s="60"/>
    </row>
    <row r="56" spans="1:58" ht="3" customHeight="1">
      <c r="A56" s="18"/>
      <c r="B56" s="18"/>
      <c r="C56" s="192"/>
      <c r="D56" s="18"/>
      <c r="E56" s="18"/>
      <c r="F56" s="36"/>
      <c r="G56" s="18"/>
      <c r="H56" s="36"/>
      <c r="I56" s="18"/>
      <c r="J56" s="36"/>
      <c r="K56" s="18"/>
      <c r="L56" s="18"/>
      <c r="M56" s="18"/>
      <c r="N56" s="18"/>
      <c r="O56" s="18"/>
      <c r="P56" s="35"/>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61"/>
      <c r="AX56" s="62"/>
      <c r="AY56" s="62"/>
      <c r="AZ56" s="62"/>
      <c r="BA56" s="62"/>
      <c r="BB56" s="62"/>
      <c r="BC56" s="62"/>
      <c r="BD56" s="62"/>
      <c r="BE56" s="62"/>
      <c r="BF56" s="62"/>
    </row>
    <row r="57" spans="1:58" ht="12.75">
      <c r="A57" t="s">
        <v>43</v>
      </c>
      <c r="C57" s="193" t="s">
        <v>295</v>
      </c>
      <c r="D57" t="s">
        <v>44</v>
      </c>
      <c r="E57" s="1" t="s">
        <v>0</v>
      </c>
      <c r="F57" s="69"/>
      <c r="G57" s="1" t="s">
        <v>1</v>
      </c>
      <c r="H57" s="15"/>
      <c r="I57" s="1" t="s">
        <v>2</v>
      </c>
      <c r="J57" s="15"/>
      <c r="K57" s="1" t="s">
        <v>3</v>
      </c>
      <c r="L57" s="1"/>
      <c r="M57" s="1" t="s">
        <v>4</v>
      </c>
      <c r="N57" s="1"/>
      <c r="O57" s="1" t="s">
        <v>5</v>
      </c>
      <c r="P57" s="14"/>
      <c r="Q57" s="1" t="s">
        <v>6</v>
      </c>
      <c r="R57" s="1"/>
      <c r="S57" s="1" t="s">
        <v>7</v>
      </c>
      <c r="T57" s="1"/>
      <c r="U57" s="1" t="s">
        <v>8</v>
      </c>
      <c r="V57" s="1"/>
      <c r="W57" s="1" t="s">
        <v>9</v>
      </c>
      <c r="X57" s="1"/>
      <c r="Y57" s="1" t="s">
        <v>10</v>
      </c>
      <c r="Z57" s="1"/>
      <c r="AA57" s="1" t="s">
        <v>11</v>
      </c>
      <c r="AB57" s="1"/>
      <c r="AC57" s="1" t="s">
        <v>12</v>
      </c>
      <c r="AD57" s="1"/>
      <c r="AE57" s="1" t="s">
        <v>13</v>
      </c>
      <c r="AF57" s="1"/>
      <c r="AG57" s="1" t="s">
        <v>14</v>
      </c>
      <c r="AH57" s="1"/>
      <c r="AI57" s="1" t="s">
        <v>15</v>
      </c>
      <c r="AJ57" s="1"/>
      <c r="AK57" s="1" t="s">
        <v>16</v>
      </c>
      <c r="AL57" s="1"/>
      <c r="AM57" s="1" t="s">
        <v>17</v>
      </c>
      <c r="AN57" s="1"/>
      <c r="AO57" s="1" t="s">
        <v>18</v>
      </c>
      <c r="AP57" s="1"/>
      <c r="AQ57" s="1" t="s">
        <v>19</v>
      </c>
      <c r="AW57" s="49"/>
      <c r="AX57" s="49"/>
      <c r="AY57" s="49"/>
      <c r="AZ57" s="49"/>
      <c r="BA57" s="47"/>
      <c r="BB57" s="48"/>
      <c r="BC57" s="49"/>
      <c r="BD57" s="48"/>
      <c r="BE57" s="49"/>
      <c r="BF57" s="49"/>
    </row>
    <row r="58" spans="1:58" ht="15" customHeight="1">
      <c r="A58" s="43" t="s">
        <v>137</v>
      </c>
      <c r="B58" s="210" t="s">
        <v>0</v>
      </c>
      <c r="C58" s="200" t="s">
        <v>168</v>
      </c>
      <c r="D58" t="s">
        <v>38</v>
      </c>
      <c r="E58" s="1" t="s">
        <v>46</v>
      </c>
      <c r="F58" s="69"/>
      <c r="G58" s="1" t="s">
        <v>150</v>
      </c>
      <c r="H58" s="15"/>
      <c r="I58" s="1" t="s">
        <v>149</v>
      </c>
      <c r="J58" s="15"/>
      <c r="K58" s="1" t="s">
        <v>46</v>
      </c>
      <c r="L58" s="1"/>
      <c r="M58" s="1" t="s">
        <v>150</v>
      </c>
      <c r="N58" s="1"/>
      <c r="O58" s="1" t="s">
        <v>149</v>
      </c>
      <c r="P58" s="14"/>
      <c r="Q58" s="1" t="s">
        <v>46</v>
      </c>
      <c r="R58" s="1"/>
      <c r="S58" s="1" t="s">
        <v>150</v>
      </c>
      <c r="T58" s="1"/>
      <c r="U58" s="1" t="s">
        <v>149</v>
      </c>
      <c r="V58" s="1"/>
      <c r="W58" s="1" t="s">
        <v>46</v>
      </c>
      <c r="X58" s="1"/>
      <c r="Y58" s="1" t="s">
        <v>150</v>
      </c>
      <c r="Z58" s="1"/>
      <c r="AA58" s="1" t="s">
        <v>149</v>
      </c>
      <c r="AB58" s="1"/>
      <c r="AC58" s="1" t="s">
        <v>46</v>
      </c>
      <c r="AD58" s="1"/>
      <c r="AE58" s="1" t="s">
        <v>150</v>
      </c>
      <c r="AF58" s="1"/>
      <c r="AG58" s="1" t="s">
        <v>149</v>
      </c>
      <c r="AH58" s="1"/>
      <c r="AI58" s="1" t="s">
        <v>46</v>
      </c>
      <c r="AJ58" s="1"/>
      <c r="AK58" s="1" t="s">
        <v>150</v>
      </c>
      <c r="AL58" s="1"/>
      <c r="AM58" s="1" t="s">
        <v>149</v>
      </c>
      <c r="AN58" s="1"/>
      <c r="AO58" s="1" t="s">
        <v>46</v>
      </c>
      <c r="AP58" s="1"/>
      <c r="AQ58" s="1" t="s">
        <v>150</v>
      </c>
      <c r="AR58" s="211" t="s">
        <v>0</v>
      </c>
      <c r="AS58" s="207">
        <f>E61+G61+I61+K61+M61+O61+Q61+S61+U61+AO61</f>
        <v>0.08998842592592593</v>
      </c>
      <c r="AT58" s="208" t="s">
        <v>0</v>
      </c>
      <c r="AU58" s="207">
        <f>AQ60-AS58</f>
        <v>0.11664351851851848</v>
      </c>
      <c r="AV58" s="209" t="s">
        <v>0</v>
      </c>
      <c r="AW58" s="45" t="s">
        <v>137</v>
      </c>
      <c r="AX58" s="46">
        <f>G61+M61+S61+Y61+AE61+AK61+AQ61</f>
        <v>0.0717824074074074</v>
      </c>
      <c r="AY58" s="46">
        <f>G61+M61+S61</f>
        <v>0.027048611111111114</v>
      </c>
      <c r="AZ58" s="46">
        <f>AX58-AY58</f>
        <v>0.04473379629629629</v>
      </c>
      <c r="BA58" s="47">
        <v>3</v>
      </c>
      <c r="BB58" s="48">
        <f>AY58/BA58</f>
        <v>0.009016203703703705</v>
      </c>
      <c r="BC58" s="49">
        <v>4</v>
      </c>
      <c r="BD58" s="48">
        <f>AZ58/BC58</f>
        <v>0.011183449074074073</v>
      </c>
      <c r="BE58" s="49">
        <f>RANK(BB58,BB4:BB66,1)</f>
        <v>3</v>
      </c>
      <c r="BF58" s="49">
        <f>RANK(BD58,BD4:BD66,1)</f>
        <v>2</v>
      </c>
    </row>
    <row r="59" spans="1:58" ht="15" customHeight="1">
      <c r="A59" s="43" t="s">
        <v>138</v>
      </c>
      <c r="B59" s="210"/>
      <c r="C59" s="204" t="s">
        <v>296</v>
      </c>
      <c r="D59" s="2" t="s">
        <v>42</v>
      </c>
      <c r="E59" s="4" t="s">
        <v>46</v>
      </c>
      <c r="F59" s="70"/>
      <c r="G59" s="1" t="s">
        <v>46</v>
      </c>
      <c r="H59" s="15"/>
      <c r="I59" s="1" t="s">
        <v>46</v>
      </c>
      <c r="J59" s="15"/>
      <c r="K59" s="1" t="s">
        <v>46</v>
      </c>
      <c r="L59" s="1"/>
      <c r="M59" s="1" t="s">
        <v>46</v>
      </c>
      <c r="N59" s="1"/>
      <c r="O59" s="1" t="s">
        <v>46</v>
      </c>
      <c r="P59" s="14"/>
      <c r="Q59" s="1" t="s">
        <v>46</v>
      </c>
      <c r="R59" s="1"/>
      <c r="S59" s="1" t="s">
        <v>46</v>
      </c>
      <c r="T59" s="1"/>
      <c r="U59" s="1" t="s">
        <v>46</v>
      </c>
      <c r="V59" s="1"/>
      <c r="W59" s="1" t="s">
        <v>45</v>
      </c>
      <c r="X59" s="1"/>
      <c r="Y59" s="1" t="s">
        <v>45</v>
      </c>
      <c r="Z59" s="1"/>
      <c r="AA59" s="1" t="s">
        <v>45</v>
      </c>
      <c r="AB59" s="1"/>
      <c r="AC59" s="1" t="s">
        <v>45</v>
      </c>
      <c r="AD59" s="1"/>
      <c r="AE59" s="1" t="s">
        <v>45</v>
      </c>
      <c r="AF59" s="1"/>
      <c r="AG59" s="1" t="s">
        <v>45</v>
      </c>
      <c r="AH59" s="1"/>
      <c r="AI59" s="1" t="s">
        <v>45</v>
      </c>
      <c r="AJ59" s="1"/>
      <c r="AK59" s="1" t="s">
        <v>45</v>
      </c>
      <c r="AL59" s="1"/>
      <c r="AM59" s="1" t="s">
        <v>45</v>
      </c>
      <c r="AN59" s="1"/>
      <c r="AO59" s="1" t="s">
        <v>46</v>
      </c>
      <c r="AP59" s="1"/>
      <c r="AQ59" s="1" t="s">
        <v>45</v>
      </c>
      <c r="AR59" s="211"/>
      <c r="AS59" s="207"/>
      <c r="AT59" s="208"/>
      <c r="AU59" s="207"/>
      <c r="AV59" s="209"/>
      <c r="AW59" s="45" t="s">
        <v>138</v>
      </c>
      <c r="AX59" s="46">
        <f>E61+K61+Q61+W61+AC61+AI61+AO61</f>
        <v>0.0696412037037037</v>
      </c>
      <c r="AY59" s="46">
        <f>E61+K61+Q61+AO61</f>
        <v>0.03535879629629629</v>
      </c>
      <c r="AZ59" s="46">
        <f>AX59-AY59</f>
        <v>0.034282407407407414</v>
      </c>
      <c r="BA59" s="47">
        <v>4</v>
      </c>
      <c r="BB59" s="48">
        <f>AY59/BA59</f>
        <v>0.008839699074074073</v>
      </c>
      <c r="BC59" s="49">
        <v>3</v>
      </c>
      <c r="BD59" s="48">
        <f>AZ59/BC59</f>
        <v>0.01142746913580247</v>
      </c>
      <c r="BE59" s="49">
        <f>RANK(BB59,BB4:BB66,1)</f>
        <v>2</v>
      </c>
      <c r="BF59" s="49">
        <f>RANK(BD59,BD4:BD66,1)</f>
        <v>3</v>
      </c>
    </row>
    <row r="60" spans="1:58" ht="15" customHeight="1">
      <c r="A60" s="43" t="s">
        <v>139</v>
      </c>
      <c r="B60" s="210"/>
      <c r="C60" s="200" t="s">
        <v>166</v>
      </c>
      <c r="D60" t="s">
        <v>40</v>
      </c>
      <c r="E60" s="3">
        <f>E61</f>
        <v>0.008055555555555555</v>
      </c>
      <c r="F60" s="67">
        <f>F104</f>
        <v>1</v>
      </c>
      <c r="G60" s="44">
        <f>G61+E60</f>
        <v>0.017129629629629627</v>
      </c>
      <c r="H60" s="67">
        <f>H104</f>
        <v>1</v>
      </c>
      <c r="I60" s="44">
        <f>I61+G60</f>
        <v>0.026018518518518517</v>
      </c>
      <c r="J60" s="67">
        <f>J104</f>
        <v>1</v>
      </c>
      <c r="K60" s="44">
        <f>K61+I60</f>
        <v>0.03459490740740741</v>
      </c>
      <c r="L60" s="67">
        <f>L104</f>
        <v>1</v>
      </c>
      <c r="M60" s="44">
        <f>M61+K60</f>
        <v>0.04353009259259259</v>
      </c>
      <c r="N60" s="67">
        <f>N104</f>
        <v>1</v>
      </c>
      <c r="O60" s="44">
        <f>O61+M60</f>
        <v>0.05285879629629629</v>
      </c>
      <c r="P60" s="67">
        <f>P104</f>
        <v>1</v>
      </c>
      <c r="Q60" s="44">
        <f>Q61+O60</f>
        <v>0.061921296296296294</v>
      </c>
      <c r="R60" s="67">
        <f>R104</f>
        <v>1</v>
      </c>
      <c r="S60" s="44">
        <f>S61+Q60</f>
        <v>0.07096064814814815</v>
      </c>
      <c r="T60" s="67">
        <f>T104</f>
        <v>1</v>
      </c>
      <c r="U60" s="44">
        <f>U61+S60</f>
        <v>0.08032407407407408</v>
      </c>
      <c r="V60" s="67">
        <f>V104</f>
        <v>1</v>
      </c>
      <c r="W60" s="44">
        <f>W61+U60</f>
        <v>0.09141203703703704</v>
      </c>
      <c r="X60" s="67">
        <f>X104</f>
        <v>1</v>
      </c>
      <c r="Y60" s="44">
        <f>Y61+W60</f>
        <v>0.10240740740740742</v>
      </c>
      <c r="Z60" s="67">
        <f>Z104</f>
        <v>1</v>
      </c>
      <c r="AA60" s="44">
        <f>AA61+Y60</f>
        <v>0.11450231481481482</v>
      </c>
      <c r="AB60" s="67">
        <f>AB104</f>
        <v>1</v>
      </c>
      <c r="AC60" s="44">
        <f>AC61+AA60</f>
        <v>0.12578703703703703</v>
      </c>
      <c r="AD60" s="67">
        <f>AD104</f>
        <v>1</v>
      </c>
      <c r="AE60" s="44">
        <f>AE61+AC60</f>
        <v>0.13685185185185184</v>
      </c>
      <c r="AF60" s="67">
        <f>AF104</f>
        <v>1</v>
      </c>
      <c r="AG60" s="44">
        <f>AG61+AE60</f>
        <v>0.14986111111111108</v>
      </c>
      <c r="AH60" s="67">
        <f>AH104</f>
        <v>1</v>
      </c>
      <c r="AI60" s="44">
        <f>AI61+AG60</f>
        <v>0.1617708333333333</v>
      </c>
      <c r="AJ60" s="67">
        <f>AJ104</f>
        <v>1</v>
      </c>
      <c r="AK60" s="44">
        <f>AK61+AI60</f>
        <v>0.17299768518518516</v>
      </c>
      <c r="AL60" s="67">
        <f>AL104</f>
        <v>1</v>
      </c>
      <c r="AM60" s="44">
        <f>AM61+AK60</f>
        <v>0.1855208333333333</v>
      </c>
      <c r="AN60" s="67">
        <f>AN104</f>
        <v>1</v>
      </c>
      <c r="AO60" s="44">
        <f>AO61+AM60</f>
        <v>0.19518518518518516</v>
      </c>
      <c r="AP60" s="67">
        <f>AP104</f>
        <v>1</v>
      </c>
      <c r="AQ60" s="202">
        <f>AQ61+AO60</f>
        <v>0.2066319444444444</v>
      </c>
      <c r="AR60" s="211"/>
      <c r="AS60" s="207"/>
      <c r="AT60" s="208"/>
      <c r="AU60" s="207"/>
      <c r="AV60" s="209"/>
      <c r="AW60" s="45" t="s">
        <v>139</v>
      </c>
      <c r="AX60" s="46">
        <f>I61+O61+U61+AA61+AG61+AM61</f>
        <v>0.06520833333333334</v>
      </c>
      <c r="AY60" s="46">
        <f>I61+O61+U61</f>
        <v>0.02758101851851852</v>
      </c>
      <c r="AZ60" s="46">
        <f>AX60-AY60</f>
        <v>0.03762731481481482</v>
      </c>
      <c r="BA60" s="47">
        <v>3</v>
      </c>
      <c r="BB60" s="48">
        <f>AY60/BA60</f>
        <v>0.009193672839506173</v>
      </c>
      <c r="BC60" s="49">
        <v>3</v>
      </c>
      <c r="BD60" s="48">
        <f>AZ60/BC60</f>
        <v>0.012542438271604941</v>
      </c>
      <c r="BE60" s="49">
        <f>RANK(BB60,BB4:BB66,1)</f>
        <v>4</v>
      </c>
      <c r="BF60" s="49">
        <f>RANK(BD60,BD4:BD66,1)</f>
        <v>10</v>
      </c>
    </row>
    <row r="61" spans="3:58" ht="15.75" customHeight="1">
      <c r="C61" s="190"/>
      <c r="D61" t="s">
        <v>41</v>
      </c>
      <c r="E61" s="11">
        <v>0.008055555555555555</v>
      </c>
      <c r="F61" s="11"/>
      <c r="G61" s="201">
        <v>0.009074074074074073</v>
      </c>
      <c r="H61" s="9"/>
      <c r="I61" s="201">
        <v>0.008888888888888889</v>
      </c>
      <c r="J61" s="9"/>
      <c r="K61" s="8">
        <v>0.008576388888888889</v>
      </c>
      <c r="L61" s="8"/>
      <c r="M61" s="8">
        <v>0.008935185185185187</v>
      </c>
      <c r="N61" s="8"/>
      <c r="O61" s="8">
        <v>0.009328703703703704</v>
      </c>
      <c r="P61" s="8"/>
      <c r="Q61" s="8">
        <v>0.0090625</v>
      </c>
      <c r="R61" s="8"/>
      <c r="S61" s="8">
        <v>0.009039351851851852</v>
      </c>
      <c r="T61" s="8"/>
      <c r="U61" s="8">
        <v>0.009363425925925926</v>
      </c>
      <c r="V61" s="8"/>
      <c r="W61" s="8">
        <v>0.011087962962962964</v>
      </c>
      <c r="X61" s="8"/>
      <c r="Y61" s="8">
        <v>0.01099537037037037</v>
      </c>
      <c r="Z61" s="8"/>
      <c r="AA61" s="8">
        <v>0.012094907407407408</v>
      </c>
      <c r="AB61" s="8"/>
      <c r="AC61" s="8">
        <v>0.011284722222222222</v>
      </c>
      <c r="AD61" s="8"/>
      <c r="AE61" s="8">
        <v>0.011064814814814814</v>
      </c>
      <c r="AF61" s="8"/>
      <c r="AG61" s="8">
        <v>0.01300925925925926</v>
      </c>
      <c r="AH61" s="8"/>
      <c r="AI61" s="8">
        <v>0.011909722222222223</v>
      </c>
      <c r="AJ61" s="8"/>
      <c r="AK61" s="8">
        <v>0.011226851851851854</v>
      </c>
      <c r="AL61" s="8"/>
      <c r="AM61" s="8">
        <v>0.01252314814814815</v>
      </c>
      <c r="AN61" s="8"/>
      <c r="AO61" s="8">
        <v>0.009664351851851851</v>
      </c>
      <c r="AP61" s="8"/>
      <c r="AQ61" s="8">
        <v>0.01144675925925926</v>
      </c>
      <c r="AR61" s="211"/>
      <c r="AS61" s="207"/>
      <c r="AT61" s="208"/>
      <c r="AU61" s="207"/>
      <c r="AV61" s="209"/>
      <c r="AW61" s="50"/>
      <c r="AX61" s="59"/>
      <c r="AY61" s="59"/>
      <c r="AZ61" s="59"/>
      <c r="BA61" s="60"/>
      <c r="BB61" s="60"/>
      <c r="BC61" s="60"/>
      <c r="BD61" s="60"/>
      <c r="BE61" s="59"/>
      <c r="BF61" s="60"/>
    </row>
    <row r="62" spans="1:58" ht="3" customHeight="1">
      <c r="A62" s="18"/>
      <c r="B62" s="18"/>
      <c r="C62" s="192"/>
      <c r="D62" s="18"/>
      <c r="E62" s="18"/>
      <c r="F62" s="36"/>
      <c r="G62" s="18"/>
      <c r="H62" s="36"/>
      <c r="I62" s="18"/>
      <c r="J62" s="36"/>
      <c r="K62" s="18"/>
      <c r="L62" s="18"/>
      <c r="M62" s="18"/>
      <c r="N62" s="18"/>
      <c r="O62" s="18"/>
      <c r="P62" s="35"/>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61"/>
      <c r="AX62" s="62"/>
      <c r="AY62" s="62"/>
      <c r="AZ62" s="62"/>
      <c r="BA62" s="62"/>
      <c r="BB62" s="62"/>
      <c r="BC62" s="62"/>
      <c r="BD62" s="62"/>
      <c r="BE62" s="62"/>
      <c r="BF62" s="62"/>
    </row>
    <row r="63" spans="1:58" ht="12.75">
      <c r="A63" t="s">
        <v>43</v>
      </c>
      <c r="C63" s="193" t="s">
        <v>297</v>
      </c>
      <c r="D63" t="s">
        <v>44</v>
      </c>
      <c r="E63" s="1" t="s">
        <v>0</v>
      </c>
      <c r="F63" s="69"/>
      <c r="G63" s="1" t="s">
        <v>1</v>
      </c>
      <c r="H63" s="15"/>
      <c r="I63" s="1" t="s">
        <v>2</v>
      </c>
      <c r="J63" s="15"/>
      <c r="K63" s="1" t="s">
        <v>3</v>
      </c>
      <c r="L63" s="1"/>
      <c r="M63" s="1" t="s">
        <v>4</v>
      </c>
      <c r="N63" s="1"/>
      <c r="O63" s="1" t="s">
        <v>5</v>
      </c>
      <c r="P63" s="14"/>
      <c r="Q63" s="1" t="s">
        <v>6</v>
      </c>
      <c r="R63" s="1"/>
      <c r="S63" s="1" t="s">
        <v>7</v>
      </c>
      <c r="T63" s="1"/>
      <c r="U63" s="1" t="s">
        <v>8</v>
      </c>
      <c r="V63" s="1"/>
      <c r="W63" s="1" t="s">
        <v>9</v>
      </c>
      <c r="X63" s="1"/>
      <c r="Y63" s="1" t="s">
        <v>10</v>
      </c>
      <c r="Z63" s="1"/>
      <c r="AA63" s="1" t="s">
        <v>11</v>
      </c>
      <c r="AB63" s="1"/>
      <c r="AC63" s="1" t="s">
        <v>12</v>
      </c>
      <c r="AD63" s="1"/>
      <c r="AE63" s="1" t="s">
        <v>13</v>
      </c>
      <c r="AF63" s="1"/>
      <c r="AG63" s="1" t="s">
        <v>14</v>
      </c>
      <c r="AH63" s="1"/>
      <c r="AI63" s="1" t="s">
        <v>15</v>
      </c>
      <c r="AJ63" s="1"/>
      <c r="AK63" s="1" t="s">
        <v>16</v>
      </c>
      <c r="AL63" s="1"/>
      <c r="AM63" s="1" t="s">
        <v>17</v>
      </c>
      <c r="AN63" s="1"/>
      <c r="AO63" s="1" t="s">
        <v>18</v>
      </c>
      <c r="AP63" s="1"/>
      <c r="AQ63" s="1" t="s">
        <v>19</v>
      </c>
      <c r="AW63" s="49"/>
      <c r="AX63" s="49"/>
      <c r="AY63" s="49"/>
      <c r="AZ63" s="49"/>
      <c r="BA63" s="47"/>
      <c r="BB63" s="48"/>
      <c r="BC63" s="49"/>
      <c r="BD63" s="48"/>
      <c r="BE63" s="49"/>
      <c r="BF63" s="49"/>
    </row>
    <row r="64" spans="1:58" ht="15" customHeight="1">
      <c r="A64" s="43" t="s">
        <v>142</v>
      </c>
      <c r="B64" s="212" t="s">
        <v>1</v>
      </c>
      <c r="C64" s="196" t="s">
        <v>298</v>
      </c>
      <c r="D64" t="s">
        <v>38</v>
      </c>
      <c r="E64" s="1" t="s">
        <v>150</v>
      </c>
      <c r="F64" s="69"/>
      <c r="G64" s="1" t="s">
        <v>46</v>
      </c>
      <c r="H64" s="15"/>
      <c r="I64" s="1" t="s">
        <v>149</v>
      </c>
      <c r="J64" s="15"/>
      <c r="K64" s="1" t="s">
        <v>150</v>
      </c>
      <c r="L64" s="1"/>
      <c r="M64" s="1" t="s">
        <v>46</v>
      </c>
      <c r="N64" s="1"/>
      <c r="O64" s="1" t="s">
        <v>149</v>
      </c>
      <c r="P64" s="14"/>
      <c r="Q64" s="1" t="s">
        <v>150</v>
      </c>
      <c r="R64" s="1"/>
      <c r="S64" s="1" t="s">
        <v>46</v>
      </c>
      <c r="T64" s="1"/>
      <c r="U64" s="1" t="s">
        <v>149</v>
      </c>
      <c r="V64" s="1"/>
      <c r="W64" s="1" t="s">
        <v>150</v>
      </c>
      <c r="X64" s="1"/>
      <c r="Y64" s="1" t="s">
        <v>46</v>
      </c>
      <c r="Z64" s="1"/>
      <c r="AA64" s="1" t="s">
        <v>149</v>
      </c>
      <c r="AB64" s="1"/>
      <c r="AC64" s="1" t="s">
        <v>150</v>
      </c>
      <c r="AD64" s="1"/>
      <c r="AE64" s="1" t="s">
        <v>46</v>
      </c>
      <c r="AF64" s="1"/>
      <c r="AG64" s="1" t="s">
        <v>149</v>
      </c>
      <c r="AH64" s="1"/>
      <c r="AI64" s="1" t="s">
        <v>150</v>
      </c>
      <c r="AJ64" s="1"/>
      <c r="AK64" s="1" t="s">
        <v>46</v>
      </c>
      <c r="AL64" s="1"/>
      <c r="AM64" s="1" t="s">
        <v>149</v>
      </c>
      <c r="AN64" s="1"/>
      <c r="AO64" s="1"/>
      <c r="AP64" s="1"/>
      <c r="AQ64" s="1"/>
      <c r="AR64" s="211" t="s">
        <v>8</v>
      </c>
      <c r="AS64" s="207"/>
      <c r="AT64" s="208"/>
      <c r="AU64" s="207"/>
      <c r="AV64" s="209"/>
      <c r="AW64" s="45" t="s">
        <v>142</v>
      </c>
      <c r="AX64" s="46">
        <f>E67+K67+Q67+W67+AC67+AI67</f>
        <v>0.09707175925925926</v>
      </c>
      <c r="AY64" s="46">
        <f>E67+K67+AC67</f>
        <v>0.042326388888888886</v>
      </c>
      <c r="AZ64" s="46">
        <f>AX64-AY64</f>
        <v>0.054745370370370375</v>
      </c>
      <c r="BA64" s="47">
        <v>3</v>
      </c>
      <c r="BB64" s="48">
        <f>AY64/BA64</f>
        <v>0.014108796296296295</v>
      </c>
      <c r="BC64" s="49">
        <v>3</v>
      </c>
      <c r="BD64" s="48">
        <f>AZ64/BC64</f>
        <v>0.01824845679012346</v>
      </c>
      <c r="BE64" s="49">
        <f>RANK(BB64,BB4:BB66,1)</f>
        <v>29</v>
      </c>
      <c r="BF64" s="49">
        <f>RANK(BD64,BD4:BD66,1)</f>
        <v>29</v>
      </c>
    </row>
    <row r="65" spans="1:58" ht="15" customHeight="1">
      <c r="A65" s="43" t="s">
        <v>143</v>
      </c>
      <c r="B65" s="212"/>
      <c r="C65" s="196" t="s">
        <v>189</v>
      </c>
      <c r="D65" s="2" t="s">
        <v>42</v>
      </c>
      <c r="E65" s="4" t="s">
        <v>46</v>
      </c>
      <c r="F65" s="70"/>
      <c r="G65" s="1" t="s">
        <v>46</v>
      </c>
      <c r="H65" s="15"/>
      <c r="I65" s="1" t="s">
        <v>46</v>
      </c>
      <c r="J65" s="15"/>
      <c r="K65" s="1" t="s">
        <v>46</v>
      </c>
      <c r="L65" s="1"/>
      <c r="M65" s="1" t="s">
        <v>46</v>
      </c>
      <c r="N65" s="1"/>
      <c r="O65" s="1" t="s">
        <v>46</v>
      </c>
      <c r="P65" s="14"/>
      <c r="Q65" s="1" t="s">
        <v>45</v>
      </c>
      <c r="R65" s="1"/>
      <c r="S65" s="1" t="s">
        <v>46</v>
      </c>
      <c r="T65" s="1"/>
      <c r="U65" s="1" t="s">
        <v>45</v>
      </c>
      <c r="V65" s="1"/>
      <c r="W65" s="1" t="s">
        <v>45</v>
      </c>
      <c r="X65" s="1"/>
      <c r="Y65" s="1" t="s">
        <v>45</v>
      </c>
      <c r="Z65" s="1"/>
      <c r="AA65" s="1" t="s">
        <v>46</v>
      </c>
      <c r="AB65" s="1"/>
      <c r="AC65" s="1" t="s">
        <v>46</v>
      </c>
      <c r="AD65" s="1"/>
      <c r="AE65" s="1" t="s">
        <v>45</v>
      </c>
      <c r="AF65" s="1"/>
      <c r="AG65" s="1" t="s">
        <v>45</v>
      </c>
      <c r="AH65" s="1"/>
      <c r="AI65" s="1" t="s">
        <v>45</v>
      </c>
      <c r="AJ65" s="1"/>
      <c r="AK65" s="1" t="s">
        <v>45</v>
      </c>
      <c r="AL65" s="1"/>
      <c r="AM65" s="1" t="s">
        <v>45</v>
      </c>
      <c r="AN65" s="1"/>
      <c r="AO65" s="1"/>
      <c r="AP65" s="1"/>
      <c r="AQ65" s="1"/>
      <c r="AR65" s="211"/>
      <c r="AS65" s="207"/>
      <c r="AT65" s="208"/>
      <c r="AU65" s="207"/>
      <c r="AV65" s="209"/>
      <c r="AW65" s="45" t="s">
        <v>143</v>
      </c>
      <c r="AX65" s="46">
        <f>G67+M67+S67+Y67+AE67+AK67</f>
        <v>0.08916666666666667</v>
      </c>
      <c r="AY65" s="46">
        <f>G67+M67+S67</f>
        <v>0.034386574074074076</v>
      </c>
      <c r="AZ65" s="46">
        <f>AX65-AY65</f>
        <v>0.054780092592592596</v>
      </c>
      <c r="BA65" s="47">
        <v>3</v>
      </c>
      <c r="BB65" s="48">
        <f>AY65/BA65</f>
        <v>0.011462191358024692</v>
      </c>
      <c r="BC65" s="49">
        <v>3</v>
      </c>
      <c r="BD65" s="48">
        <f>AZ65/BC65</f>
        <v>0.018260030864197533</v>
      </c>
      <c r="BE65" s="49">
        <f>RANK(BB65,BB4:BB66,1)</f>
        <v>22</v>
      </c>
      <c r="BF65" s="49">
        <f>RANK(BD65,BD4:BD66,1)</f>
        <v>30</v>
      </c>
    </row>
    <row r="66" spans="1:58" ht="15" customHeight="1">
      <c r="A66" s="43" t="s">
        <v>144</v>
      </c>
      <c r="B66" s="212"/>
      <c r="C66" s="196" t="s">
        <v>299</v>
      </c>
      <c r="D66" t="s">
        <v>40</v>
      </c>
      <c r="E66" s="3">
        <f>E67</f>
        <v>0.011562499999999998</v>
      </c>
      <c r="F66" s="67">
        <f>F105</f>
        <v>9</v>
      </c>
      <c r="G66" s="44">
        <f>G67+E66</f>
        <v>0.022870370370370367</v>
      </c>
      <c r="H66" s="67">
        <f>H105</f>
        <v>8</v>
      </c>
      <c r="I66" s="44">
        <f>I67+G66</f>
        <v>0.03383101851851852</v>
      </c>
      <c r="J66" s="67">
        <f>J105</f>
        <v>8</v>
      </c>
      <c r="K66" s="44">
        <f>K67+I66</f>
        <v>0.05150462962962962</v>
      </c>
      <c r="L66" s="67">
        <f>L105</f>
        <v>10</v>
      </c>
      <c r="M66" s="44">
        <f>M67+K66</f>
        <v>0.0628125</v>
      </c>
      <c r="N66" s="67">
        <f>N105</f>
        <v>9</v>
      </c>
      <c r="O66" s="44">
        <f>O67+M66</f>
        <v>0.07402777777777778</v>
      </c>
      <c r="P66" s="67">
        <f>P105</f>
        <v>9</v>
      </c>
      <c r="Q66" s="44">
        <f>Q67+O66</f>
        <v>0.09295138888888889</v>
      </c>
      <c r="R66" s="67">
        <f>R105</f>
        <v>10</v>
      </c>
      <c r="S66" s="44">
        <f>S67+Q66</f>
        <v>0.10472222222222222</v>
      </c>
      <c r="T66" s="67">
        <f>T105</f>
        <v>10</v>
      </c>
      <c r="U66" s="44">
        <f>U67+S66</f>
        <v>0.12246527777777777</v>
      </c>
      <c r="V66" s="67">
        <f>V105</f>
        <v>10</v>
      </c>
      <c r="W66" s="44">
        <f>W67+U66</f>
        <v>0.13999999999999999</v>
      </c>
      <c r="X66" s="67">
        <f>X105</f>
        <v>10</v>
      </c>
      <c r="Y66" s="44">
        <f>Y67+W66</f>
        <v>0.15831018518518516</v>
      </c>
      <c r="Z66" s="67">
        <f>Z105</f>
        <v>10</v>
      </c>
      <c r="AA66" s="44">
        <f>AA67+Y66</f>
        <v>0.16996527777777776</v>
      </c>
      <c r="AB66" s="67">
        <f>AB105</f>
        <v>10</v>
      </c>
      <c r="AC66" s="44">
        <f>AC67+AA66</f>
        <v>0.18305555555555553</v>
      </c>
      <c r="AD66" s="67">
        <f>AD105</f>
        <v>10</v>
      </c>
      <c r="AE66" s="44">
        <f>AE67+AC66</f>
        <v>0.20130787037037035</v>
      </c>
      <c r="AF66" s="67">
        <f>AF105</f>
        <v>10</v>
      </c>
      <c r="AG66" s="44">
        <f>AG67+AE66</f>
        <v>0.21939814814814812</v>
      </c>
      <c r="AH66" s="67">
        <f>AH105</f>
        <v>10</v>
      </c>
      <c r="AI66" s="44">
        <f>AI67+AG66</f>
        <v>0.23768518518518517</v>
      </c>
      <c r="AJ66" s="67">
        <f>AJ105</f>
        <v>10</v>
      </c>
      <c r="AK66" s="44">
        <f>AK67+AI66</f>
        <v>0.25590277777777776</v>
      </c>
      <c r="AL66" s="67">
        <f>AL105</f>
        <v>10</v>
      </c>
      <c r="AM66" s="44">
        <f>AM67+AK66</f>
        <v>0.27452546296296293</v>
      </c>
      <c r="AN66" s="67">
        <f>AN105</f>
        <v>10</v>
      </c>
      <c r="AO66" s="44">
        <f>AO67+AM66</f>
        <v>0.27452546296296293</v>
      </c>
      <c r="AP66" s="67">
        <f>AP105</f>
        <v>10</v>
      </c>
      <c r="AQ66" s="202">
        <f>AQ67+AO66</f>
        <v>0.27452546296296293</v>
      </c>
      <c r="AR66" s="211"/>
      <c r="AS66" s="207"/>
      <c r="AT66" s="208"/>
      <c r="AU66" s="207"/>
      <c r="AV66" s="209"/>
      <c r="AW66" s="45" t="s">
        <v>144</v>
      </c>
      <c r="AX66" s="46">
        <f>I67+O67+U67+AA67+AG67+AM67</f>
        <v>0.08828703703703704</v>
      </c>
      <c r="AY66" s="46">
        <f>I67+O67+AA67</f>
        <v>0.03383101851851852</v>
      </c>
      <c r="AZ66" s="46">
        <f>AX66-AY66</f>
        <v>0.05445601851851852</v>
      </c>
      <c r="BA66" s="47">
        <v>3</v>
      </c>
      <c r="BB66" s="48">
        <f>AY66/BA66</f>
        <v>0.011277006172839506</v>
      </c>
      <c r="BC66" s="49">
        <v>3</v>
      </c>
      <c r="BD66" s="48">
        <f>AZ66/BC66</f>
        <v>0.01815200617283951</v>
      </c>
      <c r="BE66" s="49">
        <f>RANK(BB66,BB4:BB66,1)</f>
        <v>18</v>
      </c>
      <c r="BF66" s="49">
        <f>RANK(BD66,BD4:BD66,1)</f>
        <v>28</v>
      </c>
    </row>
    <row r="67" spans="4:58" ht="15.75" customHeight="1">
      <c r="D67" t="s">
        <v>41</v>
      </c>
      <c r="E67" s="8">
        <v>0.011562499999999998</v>
      </c>
      <c r="F67" s="11"/>
      <c r="G67" s="201">
        <v>0.011307870370370371</v>
      </c>
      <c r="H67" s="9"/>
      <c r="I67" s="201">
        <v>0.010960648148148148</v>
      </c>
      <c r="J67" s="9"/>
      <c r="K67" s="8">
        <v>0.01767361111111111</v>
      </c>
      <c r="L67" s="8"/>
      <c r="M67" s="8">
        <v>0.011307870370370371</v>
      </c>
      <c r="N67" s="8"/>
      <c r="O67" s="8">
        <v>0.011215277777777777</v>
      </c>
      <c r="P67" s="8"/>
      <c r="Q67" s="8">
        <v>0.01892361111111111</v>
      </c>
      <c r="R67" s="8"/>
      <c r="S67" s="8">
        <v>0.011770833333333333</v>
      </c>
      <c r="T67" s="8"/>
      <c r="U67" s="8">
        <v>0.017743055555555557</v>
      </c>
      <c r="V67" s="8"/>
      <c r="W67" s="8">
        <v>0.017534722222222222</v>
      </c>
      <c r="X67" s="8"/>
      <c r="Y67" s="8">
        <v>0.018310185185185186</v>
      </c>
      <c r="Z67" s="8"/>
      <c r="AA67" s="8">
        <v>0.011655092592592594</v>
      </c>
      <c r="AB67" s="8"/>
      <c r="AC67" s="8">
        <v>0.013090277777777779</v>
      </c>
      <c r="AD67" s="8"/>
      <c r="AE67" s="8">
        <v>0.018252314814814815</v>
      </c>
      <c r="AF67" s="8"/>
      <c r="AG67" s="8">
        <v>0.018090277777777778</v>
      </c>
      <c r="AH67" s="8"/>
      <c r="AI67" s="8">
        <v>0.018287037037037036</v>
      </c>
      <c r="AJ67" s="8"/>
      <c r="AK67" s="8">
        <v>0.018217592592592594</v>
      </c>
      <c r="AL67" s="8"/>
      <c r="AM67" s="8">
        <v>0.018622685185185183</v>
      </c>
      <c r="AN67" s="8"/>
      <c r="AO67" s="8"/>
      <c r="AP67" s="8"/>
      <c r="AQ67" s="8"/>
      <c r="AR67" s="211"/>
      <c r="AS67" s="207"/>
      <c r="AT67" s="208"/>
      <c r="AU67" s="207"/>
      <c r="AV67" s="209"/>
      <c r="AW67" s="50"/>
      <c r="AX67" s="59"/>
      <c r="AY67" s="59"/>
      <c r="AZ67" s="59"/>
      <c r="BA67" s="60"/>
      <c r="BB67" s="60"/>
      <c r="BC67" s="60"/>
      <c r="BD67" s="60"/>
      <c r="BE67" s="59"/>
      <c r="BF67" s="60"/>
    </row>
    <row r="68" spans="1:58" ht="3"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row>
    <row r="93" ht="12.75" hidden="1"/>
    <row r="94" ht="12.75" hidden="1"/>
    <row r="95" spans="5:43" ht="12.75" hidden="1">
      <c r="E95" s="203">
        <f>10-E6</f>
        <v>9.990162037037036</v>
      </c>
      <c r="F95">
        <f aca="true" t="shared" si="0" ref="F95:F105">RANK(E95,E$95:E$105)</f>
        <v>6</v>
      </c>
      <c r="G95" s="203">
        <f>10-G6</f>
        <v>9.975219907407407</v>
      </c>
      <c r="H95">
        <f aca="true" t="shared" si="1" ref="H95:H105">RANK(G95,G$95:G$105)</f>
        <v>10</v>
      </c>
      <c r="I95" s="203">
        <f>10-I6</f>
        <v>9.96324074074074</v>
      </c>
      <c r="J95">
        <f aca="true" t="shared" si="2" ref="J95:J105">RANK(I95,I$95:I$105)</f>
        <v>9</v>
      </c>
      <c r="K95" s="203">
        <f>10-K6</f>
        <v>9.953391203703704</v>
      </c>
      <c r="L95">
        <f aca="true" t="shared" si="3" ref="L95:L105">RANK(K95,K$95:K$105)</f>
        <v>8</v>
      </c>
      <c r="M95" s="203">
        <f>10-M6</f>
        <v>9.938402777777778</v>
      </c>
      <c r="N95">
        <f aca="true" t="shared" si="4" ref="N95:N105">RANK(M95,M$95:M$105)</f>
        <v>8</v>
      </c>
      <c r="O95" s="203">
        <f>10-O6</f>
        <v>9.926377314814815</v>
      </c>
      <c r="P95">
        <f aca="true" t="shared" si="5" ref="P95:P105">RANK(O95,O$95:O$105)</f>
        <v>8</v>
      </c>
      <c r="Q95" s="203">
        <f>10-Q6</f>
        <v>9.915960648148149</v>
      </c>
      <c r="R95">
        <f aca="true" t="shared" si="6" ref="R95:R105">RANK(Q95,Q$95:Q$105)</f>
        <v>8</v>
      </c>
      <c r="S95" s="203">
        <f>10-S6</f>
        <v>9.90099537037037</v>
      </c>
      <c r="T95">
        <f aca="true" t="shared" si="7" ref="T95:T105">RANK(S95,S$95:S$105)</f>
        <v>8</v>
      </c>
      <c r="U95" s="203">
        <f>10-U6</f>
        <v>9.888634259259259</v>
      </c>
      <c r="V95">
        <f aca="true" t="shared" si="8" ref="V95:V105">RANK(U95,U$95:U$105)</f>
        <v>8</v>
      </c>
      <c r="W95" s="203">
        <f>10-W6</f>
        <v>9.87787037037037</v>
      </c>
      <c r="X95">
        <f aca="true" t="shared" si="9" ref="X95:X105">RANK(W95,W$95:W$105)</f>
        <v>8</v>
      </c>
      <c r="Y95" s="203">
        <f>10-Y6</f>
        <v>9.86273148148148</v>
      </c>
      <c r="Z95">
        <f aca="true" t="shared" si="10" ref="Z95:Z105">RANK(Y95,Y$95:Y$105)</f>
        <v>8</v>
      </c>
      <c r="AA95" s="203">
        <f>10-AA6</f>
        <v>9.843680555555556</v>
      </c>
      <c r="AB95">
        <f aca="true" t="shared" si="11" ref="AB95:AB105">RANK(AA95,AA$95:AA$105)</f>
        <v>9</v>
      </c>
      <c r="AC95" s="203">
        <f>10-AC6</f>
        <v>9.832835648148148</v>
      </c>
      <c r="AD95">
        <f aca="true" t="shared" si="12" ref="AD95:AD105">RANK(AC95,AC$95:AC$105)</f>
        <v>9</v>
      </c>
      <c r="AE95" s="203">
        <f>10-AE6</f>
        <v>9.817777777777778</v>
      </c>
      <c r="AF95">
        <f aca="true" t="shared" si="13" ref="AF95:AF105">RANK(AE95,AE$95:AE$105)</f>
        <v>9</v>
      </c>
      <c r="AG95" s="203">
        <f>10-AG6</f>
        <v>9.8003125</v>
      </c>
      <c r="AH95">
        <f aca="true" t="shared" si="14" ref="AH95:AH105">RANK(AG95,AG$95:AG$105)</f>
        <v>9</v>
      </c>
      <c r="AI95" s="203">
        <f>10-AI6</f>
        <v>9.783773148148148</v>
      </c>
      <c r="AJ95">
        <f aca="true" t="shared" si="15" ref="AJ95:AJ105">RANK(AI95,AI$95:AI$105)</f>
        <v>9</v>
      </c>
      <c r="AK95" s="203">
        <f>10-AK6</f>
        <v>9.772638888888888</v>
      </c>
      <c r="AL95">
        <f aca="true" t="shared" si="16" ref="AL95:AL105">RANK(AK95,AK$95:AK$105)</f>
        <v>9</v>
      </c>
      <c r="AM95" s="203">
        <f>10-AM6</f>
        <v>9.754733796296296</v>
      </c>
      <c r="AN95">
        <f aca="true" t="shared" si="17" ref="AN95:AN105">RANK(AM95,AM$95:AM$105)</f>
        <v>9</v>
      </c>
      <c r="AO95" s="203">
        <f>10-AO6</f>
        <v>9.738020833333334</v>
      </c>
      <c r="AP95">
        <f aca="true" t="shared" si="18" ref="AP95:AP105">RANK(AO95,AO$95:AO$105)</f>
        <v>9</v>
      </c>
      <c r="AQ95" s="203">
        <f>10-AQ6</f>
        <v>9.726319444444444</v>
      </c>
    </row>
    <row r="96" spans="5:43" ht="12.75" hidden="1">
      <c r="E96" s="203">
        <f>10-E12</f>
        <v>9.984467592592592</v>
      </c>
      <c r="F96">
        <f t="shared" si="0"/>
        <v>11</v>
      </c>
      <c r="G96" s="203">
        <f>10-G12</f>
        <v>9.9690625</v>
      </c>
      <c r="H96">
        <f t="shared" si="1"/>
        <v>11</v>
      </c>
      <c r="I96" s="203">
        <f>10-I12</f>
        <v>9.953645833333333</v>
      </c>
      <c r="J96">
        <f t="shared" si="2"/>
        <v>11</v>
      </c>
      <c r="K96" s="203">
        <f>10-K12</f>
        <v>9.938773148148147</v>
      </c>
      <c r="L96">
        <f t="shared" si="3"/>
        <v>11</v>
      </c>
      <c r="M96" s="203">
        <f>10-M12</f>
        <v>9.916157407407407</v>
      </c>
      <c r="N96">
        <f t="shared" si="4"/>
        <v>11</v>
      </c>
      <c r="O96" s="203">
        <f>10-O12</f>
        <v>9.899756944444444</v>
      </c>
      <c r="P96">
        <f t="shared" si="5"/>
        <v>11</v>
      </c>
      <c r="Q96" s="203">
        <f>10-Q12</f>
        <v>9.88443287037037</v>
      </c>
      <c r="R96">
        <f t="shared" si="6"/>
        <v>11</v>
      </c>
      <c r="S96" s="203">
        <f>10-S12</f>
        <v>9.867581018518518</v>
      </c>
      <c r="T96">
        <f t="shared" si="7"/>
        <v>11</v>
      </c>
      <c r="U96" s="203">
        <f>10-U12</f>
        <v>9.844224537037038</v>
      </c>
      <c r="V96">
        <f t="shared" si="8"/>
        <v>11</v>
      </c>
      <c r="W96" s="203">
        <f>10-W12</f>
        <v>9.816168981481482</v>
      </c>
      <c r="X96">
        <f t="shared" si="9"/>
        <v>11</v>
      </c>
      <c r="Y96" s="203">
        <f>10-Y12</f>
        <v>9.791550925925925</v>
      </c>
      <c r="Z96">
        <f t="shared" si="10"/>
        <v>11</v>
      </c>
      <c r="AA96" s="203">
        <f>10-AA12</f>
        <v>9.76142361111111</v>
      </c>
      <c r="AB96">
        <f t="shared" si="11"/>
        <v>11</v>
      </c>
      <c r="AC96" s="203">
        <f>10-AC12</f>
        <v>9.735324074074073</v>
      </c>
      <c r="AD96">
        <f t="shared" si="12"/>
        <v>11</v>
      </c>
      <c r="AE96" s="203">
        <f>10-AE12</f>
        <v>9.70625</v>
      </c>
      <c r="AF96">
        <f t="shared" si="13"/>
        <v>11</v>
      </c>
      <c r="AG96" s="203">
        <f>10-AG12</f>
        <v>9.70625</v>
      </c>
      <c r="AH96">
        <f t="shared" si="14"/>
        <v>11</v>
      </c>
      <c r="AI96" s="203">
        <f>10-AI12</f>
        <v>9.70625</v>
      </c>
      <c r="AJ96">
        <f t="shared" si="15"/>
        <v>11</v>
      </c>
      <c r="AK96" s="203">
        <f>10-AK12</f>
        <v>9.70625</v>
      </c>
      <c r="AL96">
        <f t="shared" si="16"/>
        <v>11</v>
      </c>
      <c r="AM96" s="203">
        <f>10-AM12</f>
        <v>9.70625</v>
      </c>
      <c r="AN96">
        <f t="shared" si="17"/>
        <v>11</v>
      </c>
      <c r="AO96" s="203">
        <f>10-AO12</f>
        <v>9.70625</v>
      </c>
      <c r="AP96">
        <f t="shared" si="18"/>
        <v>11</v>
      </c>
      <c r="AQ96" s="203">
        <f>10-AQ13</f>
        <v>10</v>
      </c>
    </row>
    <row r="97" spans="5:43" ht="12.75" hidden="1">
      <c r="E97" s="203">
        <f>10-E18</f>
        <v>9.988275462962964</v>
      </c>
      <c r="F97">
        <f t="shared" si="0"/>
        <v>10</v>
      </c>
      <c r="G97" s="203">
        <f>10-G18</f>
        <v>9.975555555555555</v>
      </c>
      <c r="H97">
        <f t="shared" si="1"/>
        <v>9</v>
      </c>
      <c r="I97" s="203">
        <f>10-I18</f>
        <v>9.962048611111111</v>
      </c>
      <c r="J97">
        <f t="shared" si="2"/>
        <v>10</v>
      </c>
      <c r="K97" s="203">
        <f>10-K18</f>
        <v>9.949756944444445</v>
      </c>
      <c r="L97">
        <f t="shared" si="3"/>
        <v>9</v>
      </c>
      <c r="M97" s="203">
        <f>10-M18</f>
        <v>9.936967592592593</v>
      </c>
      <c r="N97">
        <f t="shared" si="4"/>
        <v>10</v>
      </c>
      <c r="O97" s="203">
        <f>10-O18</f>
        <v>9.922986111111111</v>
      </c>
      <c r="P97">
        <f t="shared" si="5"/>
        <v>10</v>
      </c>
      <c r="Q97" s="203">
        <f>10-Q18</f>
        <v>9.910925925925927</v>
      </c>
      <c r="R97">
        <f t="shared" si="6"/>
        <v>9</v>
      </c>
      <c r="S97" s="203">
        <f>10-S18</f>
        <v>9.898032407407408</v>
      </c>
      <c r="T97">
        <f t="shared" si="7"/>
        <v>9</v>
      </c>
      <c r="U97" s="203">
        <f>10-U18</f>
        <v>9.884710648148149</v>
      </c>
      <c r="V97">
        <f t="shared" si="8"/>
        <v>9</v>
      </c>
      <c r="W97" s="203">
        <f>10-W18</f>
        <v>9.87238425925926</v>
      </c>
      <c r="X97">
        <f t="shared" si="9"/>
        <v>9</v>
      </c>
      <c r="Y97" s="203">
        <f>10-Y18</f>
        <v>9.861331018518518</v>
      </c>
      <c r="Z97">
        <f t="shared" si="10"/>
        <v>9</v>
      </c>
      <c r="AA97" s="203">
        <f>10-AA18</f>
        <v>9.849421296296295</v>
      </c>
      <c r="AB97">
        <f t="shared" si="11"/>
        <v>8</v>
      </c>
      <c r="AC97" s="203">
        <f>10-AC18</f>
        <v>9.838773148148148</v>
      </c>
      <c r="AD97">
        <f t="shared" si="12"/>
        <v>8</v>
      </c>
      <c r="AE97" s="203">
        <f>10-AE18</f>
        <v>9.827280092592593</v>
      </c>
      <c r="AF97">
        <f t="shared" si="13"/>
        <v>7</v>
      </c>
      <c r="AG97" s="203">
        <f>10-AG18</f>
        <v>9.814930555555556</v>
      </c>
      <c r="AH97">
        <f t="shared" si="14"/>
        <v>6</v>
      </c>
      <c r="AI97" s="203">
        <f>10-AI18</f>
        <v>9.804270833333334</v>
      </c>
      <c r="AJ97">
        <f t="shared" si="15"/>
        <v>6</v>
      </c>
      <c r="AK97" s="203">
        <f>10-AK18</f>
        <v>9.792962962962964</v>
      </c>
      <c r="AL97">
        <f t="shared" si="16"/>
        <v>5</v>
      </c>
      <c r="AM97" s="203">
        <f>10-AM18</f>
        <v>9.782326388888889</v>
      </c>
      <c r="AN97">
        <f t="shared" si="17"/>
        <v>4</v>
      </c>
      <c r="AO97" s="203">
        <f>10-AO18</f>
        <v>9.769560185185185</v>
      </c>
      <c r="AP97">
        <f t="shared" si="18"/>
        <v>5</v>
      </c>
      <c r="AQ97" s="203">
        <f>10-AQ19</f>
        <v>9.988888888888889</v>
      </c>
    </row>
    <row r="98" spans="5:43" ht="12.75" hidden="1">
      <c r="E98" s="203">
        <f>10-E24</f>
        <v>9.991921296296296</v>
      </c>
      <c r="F98">
        <f t="shared" si="0"/>
        <v>2</v>
      </c>
      <c r="G98" s="203">
        <f>10-G24</f>
        <v>9.98224537037037</v>
      </c>
      <c r="H98">
        <f t="shared" si="1"/>
        <v>2</v>
      </c>
      <c r="I98" s="203">
        <f>10-I24</f>
        <v>9.972465277777777</v>
      </c>
      <c r="J98">
        <f t="shared" si="2"/>
        <v>2</v>
      </c>
      <c r="K98" s="203">
        <f>10-K24</f>
        <v>9.963634259259258</v>
      </c>
      <c r="L98">
        <f t="shared" si="3"/>
        <v>2</v>
      </c>
      <c r="M98" s="203">
        <f>10-M24</f>
        <v>9.953796296296296</v>
      </c>
      <c r="N98">
        <f t="shared" si="4"/>
        <v>2</v>
      </c>
      <c r="O98" s="203">
        <f>10-O24</f>
        <v>9.943518518518518</v>
      </c>
      <c r="P98">
        <f t="shared" si="5"/>
        <v>2</v>
      </c>
      <c r="Q98" s="203">
        <f>10-Q24</f>
        <v>9.931168981481482</v>
      </c>
      <c r="R98">
        <f t="shared" si="6"/>
        <v>2</v>
      </c>
      <c r="S98" s="203">
        <f>10-S24</f>
        <v>9.917233796296296</v>
      </c>
      <c r="T98">
        <f t="shared" si="7"/>
        <v>2</v>
      </c>
      <c r="U98" s="203">
        <f>10-U24</f>
        <v>9.904189814814815</v>
      </c>
      <c r="V98">
        <f t="shared" si="8"/>
        <v>3</v>
      </c>
      <c r="W98" s="203">
        <f>10-W24</f>
        <v>9.89167824074074</v>
      </c>
      <c r="X98">
        <f t="shared" si="9"/>
        <v>4</v>
      </c>
      <c r="Y98" s="203">
        <f>10-Y24</f>
        <v>9.877731481481481</v>
      </c>
      <c r="Z98">
        <f t="shared" si="10"/>
        <v>4</v>
      </c>
      <c r="AA98" s="203">
        <f>10-AA24</f>
        <v>9.865335648148148</v>
      </c>
      <c r="AB98">
        <f t="shared" si="11"/>
        <v>4</v>
      </c>
      <c r="AC98" s="203">
        <f>10-AC24</f>
        <v>9.852800925925926</v>
      </c>
      <c r="AD98">
        <f t="shared" si="12"/>
        <v>4</v>
      </c>
      <c r="AE98" s="203">
        <f>10-AE24</f>
        <v>9.842349537037038</v>
      </c>
      <c r="AF98">
        <f t="shared" si="13"/>
        <v>3</v>
      </c>
      <c r="AG98" s="203">
        <f>10-AG24</f>
        <v>9.829108796296296</v>
      </c>
      <c r="AH98">
        <f t="shared" si="14"/>
        <v>3</v>
      </c>
      <c r="AI98" s="203">
        <f>10-AI24</f>
        <v>9.816516203703703</v>
      </c>
      <c r="AJ98">
        <f t="shared" si="15"/>
        <v>3</v>
      </c>
      <c r="AK98" s="203">
        <f>10-AK24</f>
        <v>9.805775462962963</v>
      </c>
      <c r="AL98">
        <f t="shared" si="16"/>
        <v>3</v>
      </c>
      <c r="AM98" s="203">
        <f>10-AM24</f>
        <v>9.792916666666667</v>
      </c>
      <c r="AN98">
        <f t="shared" si="17"/>
        <v>3</v>
      </c>
      <c r="AO98" s="203">
        <f>10-AO24</f>
        <v>9.783703703703704</v>
      </c>
      <c r="AP98">
        <f t="shared" si="18"/>
        <v>3</v>
      </c>
      <c r="AQ98" s="203">
        <f>10-AQ25</f>
        <v>9.989502314814814</v>
      </c>
    </row>
    <row r="99" spans="5:43" ht="12.75" hidden="1">
      <c r="E99" s="203">
        <f>10-E30</f>
        <v>9.988923611111112</v>
      </c>
      <c r="F99">
        <f t="shared" si="0"/>
        <v>8</v>
      </c>
      <c r="G99" s="203">
        <f>10-G30</f>
        <v>9.978877314814815</v>
      </c>
      <c r="H99">
        <f t="shared" si="1"/>
        <v>6</v>
      </c>
      <c r="I99" s="203">
        <f>10-I30</f>
        <v>9.966481481481482</v>
      </c>
      <c r="J99">
        <f t="shared" si="2"/>
        <v>6</v>
      </c>
      <c r="K99" s="203">
        <f>10-K30</f>
        <v>9.954756944444444</v>
      </c>
      <c r="L99">
        <f t="shared" si="3"/>
        <v>7</v>
      </c>
      <c r="M99" s="203">
        <f>10-M30</f>
        <v>9.944849537037037</v>
      </c>
      <c r="N99">
        <f t="shared" si="4"/>
        <v>7</v>
      </c>
      <c r="O99" s="203">
        <f>10-O30</f>
        <v>9.932060185185184</v>
      </c>
      <c r="P99">
        <f t="shared" si="5"/>
        <v>6</v>
      </c>
      <c r="Q99" s="203">
        <f>10-Q30</f>
        <v>9.920636574074074</v>
      </c>
      <c r="R99">
        <f t="shared" si="6"/>
        <v>6</v>
      </c>
      <c r="S99" s="203">
        <f>10-S30</f>
        <v>9.910393518518518</v>
      </c>
      <c r="T99">
        <f t="shared" si="7"/>
        <v>6</v>
      </c>
      <c r="U99" s="203">
        <f>10-U30</f>
        <v>9.893726851851852</v>
      </c>
      <c r="V99">
        <f t="shared" si="8"/>
        <v>7</v>
      </c>
      <c r="W99" s="203">
        <f>10-W30</f>
        <v>9.881701388888889</v>
      </c>
      <c r="X99">
        <f t="shared" si="9"/>
        <v>6</v>
      </c>
      <c r="Y99" s="203">
        <f>10-Y30</f>
        <v>9.871064814814815</v>
      </c>
      <c r="Z99">
        <f t="shared" si="10"/>
        <v>6</v>
      </c>
      <c r="AA99" s="203">
        <f>10-AA30</f>
        <v>9.854293981481481</v>
      </c>
      <c r="AB99">
        <f t="shared" si="11"/>
        <v>7</v>
      </c>
      <c r="AC99" s="203">
        <f>10-AC30</f>
        <v>9.840104166666666</v>
      </c>
      <c r="AD99">
        <f t="shared" si="12"/>
        <v>7</v>
      </c>
      <c r="AE99" s="203">
        <f>10-AE30</f>
        <v>9.82579861111111</v>
      </c>
      <c r="AF99">
        <f t="shared" si="13"/>
        <v>8</v>
      </c>
      <c r="AG99" s="203">
        <f>10-AG30</f>
        <v>9.810856481481482</v>
      </c>
      <c r="AH99">
        <f t="shared" si="14"/>
        <v>8</v>
      </c>
      <c r="AI99" s="203">
        <f>10-AI30</f>
        <v>9.795902777777778</v>
      </c>
      <c r="AJ99">
        <f t="shared" si="15"/>
        <v>8</v>
      </c>
      <c r="AK99" s="203">
        <f>10-AK30</f>
        <v>9.77954861111111</v>
      </c>
      <c r="AL99">
        <f t="shared" si="16"/>
        <v>8</v>
      </c>
      <c r="AM99" s="203">
        <f>10-AM30</f>
        <v>9.764722222222222</v>
      </c>
      <c r="AN99">
        <f t="shared" si="17"/>
        <v>8</v>
      </c>
      <c r="AO99" s="203">
        <f>10-AO30</f>
        <v>9.74931712962963</v>
      </c>
      <c r="AP99">
        <f t="shared" si="18"/>
        <v>8</v>
      </c>
      <c r="AQ99" s="203">
        <f>10-AQ31</f>
        <v>9.984004629629629</v>
      </c>
    </row>
    <row r="100" spans="5:43" ht="12.75" hidden="1">
      <c r="E100" s="203">
        <f>10-E36</f>
        <v>9.990752314814815</v>
      </c>
      <c r="F100">
        <f t="shared" si="0"/>
        <v>3</v>
      </c>
      <c r="G100" s="203">
        <f>10-G36</f>
        <v>9.98045138888889</v>
      </c>
      <c r="H100">
        <f t="shared" si="1"/>
        <v>3</v>
      </c>
      <c r="I100" s="203">
        <f>10-I36</f>
        <v>9.968518518518518</v>
      </c>
      <c r="J100">
        <f t="shared" si="2"/>
        <v>5</v>
      </c>
      <c r="K100" s="203">
        <f>10-K36</f>
        <v>9.958946759259259</v>
      </c>
      <c r="L100">
        <f t="shared" si="3"/>
        <v>4</v>
      </c>
      <c r="M100" s="203">
        <f>10-M36</f>
        <v>9.948206018518519</v>
      </c>
      <c r="N100">
        <f t="shared" si="4"/>
        <v>3</v>
      </c>
      <c r="O100" s="203">
        <f>10-O36</f>
        <v>9.936145833333333</v>
      </c>
      <c r="P100">
        <f t="shared" si="5"/>
        <v>5</v>
      </c>
      <c r="Q100" s="203">
        <f>10-Q36</f>
        <v>9.926527777777778</v>
      </c>
      <c r="R100">
        <f t="shared" si="6"/>
        <v>3</v>
      </c>
      <c r="S100" s="203">
        <f>10-S36</f>
        <v>9.915393518518519</v>
      </c>
      <c r="T100">
        <f t="shared" si="7"/>
        <v>4</v>
      </c>
      <c r="U100" s="203">
        <f>10-U36</f>
        <v>9.903055555555556</v>
      </c>
      <c r="V100">
        <f t="shared" si="8"/>
        <v>5</v>
      </c>
      <c r="W100" s="203">
        <f>10-W36</f>
        <v>9.89337962962963</v>
      </c>
      <c r="X100">
        <f t="shared" si="9"/>
        <v>3</v>
      </c>
      <c r="Y100" s="203">
        <f>10-Y36</f>
        <v>9.880914351851851</v>
      </c>
      <c r="Z100">
        <f t="shared" si="10"/>
        <v>3</v>
      </c>
      <c r="AA100" s="203">
        <f>10-AA36</f>
        <v>9.868298611111111</v>
      </c>
      <c r="AB100">
        <f t="shared" si="11"/>
        <v>3</v>
      </c>
      <c r="AC100" s="203">
        <f>10-AC36</f>
        <v>9.855671296296297</v>
      </c>
      <c r="AD100">
        <f t="shared" si="12"/>
        <v>3</v>
      </c>
      <c r="AE100" s="203">
        <f>10-AE36</f>
        <v>9.83986111111111</v>
      </c>
      <c r="AF100">
        <f t="shared" si="13"/>
        <v>4</v>
      </c>
      <c r="AG100" s="203">
        <f>10-AG36</f>
        <v>9.826585648148148</v>
      </c>
      <c r="AH100">
        <f t="shared" si="14"/>
        <v>4</v>
      </c>
      <c r="AI100" s="203">
        <f>10-AI36</f>
        <v>9.81366898148148</v>
      </c>
      <c r="AJ100">
        <f t="shared" si="15"/>
        <v>4</v>
      </c>
      <c r="AK100" s="203">
        <f>10-AK36</f>
        <v>9.796296296296296</v>
      </c>
      <c r="AL100">
        <f t="shared" si="16"/>
        <v>4</v>
      </c>
      <c r="AM100" s="203">
        <f>10-AM36</f>
        <v>9.781851851851853</v>
      </c>
      <c r="AN100">
        <f t="shared" si="17"/>
        <v>5</v>
      </c>
      <c r="AO100" s="203">
        <f>10-AO36</f>
        <v>9.771597222222223</v>
      </c>
      <c r="AP100">
        <f t="shared" si="18"/>
        <v>4</v>
      </c>
      <c r="AQ100" s="203">
        <f>10-AQ37</f>
        <v>9.98542824074074</v>
      </c>
    </row>
    <row r="101" spans="5:43" ht="12.75" hidden="1">
      <c r="E101" s="203">
        <f>10-E42</f>
        <v>9.989166666666666</v>
      </c>
      <c r="F101">
        <f t="shared" si="0"/>
        <v>7</v>
      </c>
      <c r="G101" s="203">
        <f>10-G42</f>
        <v>9.979780092592593</v>
      </c>
      <c r="H101">
        <f t="shared" si="1"/>
        <v>4</v>
      </c>
      <c r="I101" s="203">
        <f>10-I42</f>
        <v>9.968703703703703</v>
      </c>
      <c r="J101">
        <f t="shared" si="2"/>
        <v>4</v>
      </c>
      <c r="K101" s="203">
        <f>10-K42</f>
        <v>9.957569444444445</v>
      </c>
      <c r="L101">
        <f t="shared" si="3"/>
        <v>5</v>
      </c>
      <c r="M101" s="203">
        <f>10-M42</f>
        <v>9.94806712962963</v>
      </c>
      <c r="N101">
        <f t="shared" si="4"/>
        <v>4</v>
      </c>
      <c r="O101" s="203">
        <f>10-O42</f>
        <v>9.9371875</v>
      </c>
      <c r="P101">
        <f t="shared" si="5"/>
        <v>4</v>
      </c>
      <c r="Q101" s="203">
        <f>10-Q42</f>
        <v>9.926168981481482</v>
      </c>
      <c r="R101">
        <f t="shared" si="6"/>
        <v>4</v>
      </c>
      <c r="S101" s="203">
        <f>10-S42</f>
        <v>9.91650462962963</v>
      </c>
      <c r="T101">
        <f t="shared" si="7"/>
        <v>3</v>
      </c>
      <c r="U101" s="203">
        <f>10-U42</f>
        <v>9.905532407407408</v>
      </c>
      <c r="V101">
        <f t="shared" si="8"/>
        <v>2</v>
      </c>
      <c r="W101" s="203">
        <f>10-W42</f>
        <v>9.89454861111111</v>
      </c>
      <c r="X101">
        <f t="shared" si="9"/>
        <v>2</v>
      </c>
      <c r="Y101" s="203">
        <f>10-Y42</f>
        <v>9.884409722222221</v>
      </c>
      <c r="Z101">
        <f t="shared" si="10"/>
        <v>2</v>
      </c>
      <c r="AA101" s="203">
        <f>10-AA42</f>
        <v>9.871053240740741</v>
      </c>
      <c r="AB101">
        <f t="shared" si="11"/>
        <v>2</v>
      </c>
      <c r="AC101" s="203">
        <f>10-AC42</f>
        <v>9.860127314814815</v>
      </c>
      <c r="AD101">
        <f t="shared" si="12"/>
        <v>2</v>
      </c>
      <c r="AE101" s="203">
        <f>10-AE42</f>
        <v>9.848460648148148</v>
      </c>
      <c r="AF101">
        <f t="shared" si="13"/>
        <v>2</v>
      </c>
      <c r="AG101" s="203">
        <f>10-AG42</f>
        <v>9.835023148148148</v>
      </c>
      <c r="AH101">
        <f t="shared" si="14"/>
        <v>2</v>
      </c>
      <c r="AI101" s="203">
        <f>10-AI42</f>
        <v>9.824791666666666</v>
      </c>
      <c r="AJ101">
        <f t="shared" si="15"/>
        <v>2</v>
      </c>
      <c r="AK101" s="203">
        <f>10-AK42</f>
        <v>9.812893518518518</v>
      </c>
      <c r="AL101">
        <f t="shared" si="16"/>
        <v>2</v>
      </c>
      <c r="AM101" s="203">
        <f>10-AM42</f>
        <v>9.799965277777778</v>
      </c>
      <c r="AN101">
        <f t="shared" si="17"/>
        <v>2</v>
      </c>
      <c r="AO101" s="203">
        <f>10-AO42</f>
        <v>9.789444444444445</v>
      </c>
      <c r="AP101">
        <f t="shared" si="18"/>
        <v>2</v>
      </c>
      <c r="AQ101" s="203">
        <f>10-AQ43</f>
        <v>9.989201388888889</v>
      </c>
    </row>
    <row r="102" spans="5:43" ht="12.75" hidden="1">
      <c r="E102" s="203">
        <f>10-E48</f>
        <v>9.990555555555556</v>
      </c>
      <c r="F102">
        <f t="shared" si="0"/>
        <v>4</v>
      </c>
      <c r="G102" s="203">
        <f>10-G48</f>
        <v>9.979201388888889</v>
      </c>
      <c r="H102">
        <f t="shared" si="1"/>
        <v>5</v>
      </c>
      <c r="I102" s="203">
        <f>10-I48</f>
        <v>9.969236111111112</v>
      </c>
      <c r="J102">
        <f t="shared" si="2"/>
        <v>3</v>
      </c>
      <c r="K102" s="203">
        <f>10-K48</f>
        <v>9.959606481481481</v>
      </c>
      <c r="L102">
        <f t="shared" si="3"/>
        <v>3</v>
      </c>
      <c r="M102" s="203">
        <f>10-M48</f>
        <v>9.947777777777778</v>
      </c>
      <c r="N102">
        <f t="shared" si="4"/>
        <v>5</v>
      </c>
      <c r="O102" s="203">
        <f>10-O48</f>
        <v>9.937662037037038</v>
      </c>
      <c r="P102">
        <f t="shared" si="5"/>
        <v>3</v>
      </c>
      <c r="Q102" s="203">
        <f>10-Q48</f>
        <v>9.925462962962962</v>
      </c>
      <c r="R102">
        <f t="shared" si="6"/>
        <v>5</v>
      </c>
      <c r="S102" s="203">
        <f>10-S48</f>
        <v>9.913530092592593</v>
      </c>
      <c r="T102">
        <f t="shared" si="7"/>
        <v>5</v>
      </c>
      <c r="U102" s="203">
        <f>10-U48</f>
        <v>9.90320601851852</v>
      </c>
      <c r="V102">
        <f t="shared" si="8"/>
        <v>4</v>
      </c>
      <c r="W102" s="203">
        <f>10-W48</f>
        <v>9.890914351851851</v>
      </c>
      <c r="X102">
        <f t="shared" si="9"/>
        <v>5</v>
      </c>
      <c r="Y102" s="203">
        <f>10-Y48</f>
        <v>9.873321759259259</v>
      </c>
      <c r="Z102">
        <f t="shared" si="10"/>
        <v>5</v>
      </c>
      <c r="AA102" s="203">
        <f>10-AA48</f>
        <v>9.860034722222222</v>
      </c>
      <c r="AB102">
        <f t="shared" si="11"/>
        <v>5</v>
      </c>
      <c r="AC102" s="203">
        <f>10-AC48</f>
        <v>9.850324074074074</v>
      </c>
      <c r="AD102">
        <f t="shared" si="12"/>
        <v>5</v>
      </c>
      <c r="AE102" s="203">
        <f>10-AE48</f>
        <v>9.832719907407407</v>
      </c>
      <c r="AF102">
        <f t="shared" si="13"/>
        <v>5</v>
      </c>
      <c r="AG102" s="203">
        <f>10-AG48</f>
        <v>9.8196875</v>
      </c>
      <c r="AH102">
        <f t="shared" si="14"/>
        <v>5</v>
      </c>
      <c r="AI102" s="203">
        <f>10-AI48</f>
        <v>9.807465277777778</v>
      </c>
      <c r="AJ102">
        <f t="shared" si="15"/>
        <v>5</v>
      </c>
      <c r="AK102" s="203">
        <f>10-AK48</f>
        <v>9.789432870370371</v>
      </c>
      <c r="AL102">
        <f t="shared" si="16"/>
        <v>6</v>
      </c>
      <c r="AM102" s="203">
        <f>10-AM48</f>
        <v>9.776388888888889</v>
      </c>
      <c r="AN102">
        <f t="shared" si="17"/>
        <v>6</v>
      </c>
      <c r="AO102" s="203">
        <f>10-AO48</f>
        <v>9.76619212962963</v>
      </c>
      <c r="AP102">
        <f t="shared" si="18"/>
        <v>6</v>
      </c>
      <c r="AQ102" s="203">
        <f>10-AQ49</f>
        <v>9.986863425925925</v>
      </c>
    </row>
    <row r="103" spans="5:43" ht="12.75" hidden="1">
      <c r="E103" s="203">
        <f>10-E54</f>
        <v>9.99025462962963</v>
      </c>
      <c r="F103">
        <f t="shared" si="0"/>
        <v>5</v>
      </c>
      <c r="G103" s="203">
        <f>10-G54</f>
        <v>9.977650462962963</v>
      </c>
      <c r="H103">
        <f t="shared" si="1"/>
        <v>7</v>
      </c>
      <c r="I103" s="203">
        <f>10-I54</f>
        <v>9.966412037037037</v>
      </c>
      <c r="J103">
        <f t="shared" si="2"/>
        <v>7</v>
      </c>
      <c r="K103" s="203">
        <f>10-K54</f>
        <v>9.95630787037037</v>
      </c>
      <c r="L103">
        <f t="shared" si="3"/>
        <v>6</v>
      </c>
      <c r="M103" s="203">
        <f>10-M54</f>
        <v>9.945081018518518</v>
      </c>
      <c r="N103">
        <f t="shared" si="4"/>
        <v>6</v>
      </c>
      <c r="O103" s="203">
        <f>10-O54</f>
        <v>9.929201388888888</v>
      </c>
      <c r="P103">
        <f t="shared" si="5"/>
        <v>7</v>
      </c>
      <c r="Q103" s="203">
        <f>10-Q54</f>
        <v>9.918958333333332</v>
      </c>
      <c r="R103">
        <f t="shared" si="6"/>
        <v>7</v>
      </c>
      <c r="S103" s="203">
        <f>10-S54</f>
        <v>9.9071875</v>
      </c>
      <c r="T103">
        <f t="shared" si="7"/>
        <v>7</v>
      </c>
      <c r="U103" s="203">
        <f>10-U54</f>
        <v>9.894895833333333</v>
      </c>
      <c r="V103">
        <f t="shared" si="8"/>
        <v>6</v>
      </c>
      <c r="W103" s="203">
        <f>10-W54</f>
        <v>9.881307870370371</v>
      </c>
      <c r="X103">
        <f t="shared" si="9"/>
        <v>7</v>
      </c>
      <c r="Y103" s="203">
        <f>10-Y54</f>
        <v>9.868703703703703</v>
      </c>
      <c r="Z103">
        <f t="shared" si="10"/>
        <v>7</v>
      </c>
      <c r="AA103" s="203">
        <f>10-AA54</f>
        <v>9.855127314814816</v>
      </c>
      <c r="AB103">
        <f t="shared" si="11"/>
        <v>6</v>
      </c>
      <c r="AC103" s="203">
        <f>10-AC54</f>
        <v>9.841284722222222</v>
      </c>
      <c r="AD103">
        <f t="shared" si="12"/>
        <v>6</v>
      </c>
      <c r="AE103" s="203">
        <f>10-AE54</f>
        <v>9.828483796296297</v>
      </c>
      <c r="AF103">
        <f t="shared" si="13"/>
        <v>6</v>
      </c>
      <c r="AG103" s="203">
        <f>10-AG54</f>
        <v>9.812766203703704</v>
      </c>
      <c r="AH103">
        <f t="shared" si="14"/>
        <v>7</v>
      </c>
      <c r="AI103" s="203">
        <f>10-AI54</f>
        <v>9.801909722222222</v>
      </c>
      <c r="AJ103">
        <f t="shared" si="15"/>
        <v>7</v>
      </c>
      <c r="AK103" s="203">
        <f>10-AK54</f>
        <v>9.78892361111111</v>
      </c>
      <c r="AL103">
        <f t="shared" si="16"/>
        <v>7</v>
      </c>
      <c r="AM103" s="203">
        <f>10-AM54</f>
        <v>9.772453703703704</v>
      </c>
      <c r="AN103">
        <f t="shared" si="17"/>
        <v>7</v>
      </c>
      <c r="AO103" s="203">
        <f>10-AO54</f>
        <v>9.761400462962962</v>
      </c>
      <c r="AP103">
        <f t="shared" si="18"/>
        <v>7</v>
      </c>
      <c r="AQ103" s="203">
        <f>10-AQ55</f>
        <v>9.986759259259259</v>
      </c>
    </row>
    <row r="104" spans="5:43" ht="12.75" hidden="1">
      <c r="E104" s="203">
        <f>10-E60</f>
        <v>9.991944444444444</v>
      </c>
      <c r="F104">
        <f t="shared" si="0"/>
        <v>1</v>
      </c>
      <c r="G104" s="203">
        <f>10-G60</f>
        <v>9.982870370370371</v>
      </c>
      <c r="H104">
        <f t="shared" si="1"/>
        <v>1</v>
      </c>
      <c r="I104" s="203">
        <f>10-I60</f>
        <v>9.97398148148148</v>
      </c>
      <c r="J104">
        <f t="shared" si="2"/>
        <v>1</v>
      </c>
      <c r="K104" s="203">
        <f>10-K60</f>
        <v>9.965405092592592</v>
      </c>
      <c r="L104">
        <f t="shared" si="3"/>
        <v>1</v>
      </c>
      <c r="M104" s="203">
        <f>10-M60</f>
        <v>9.956469907407408</v>
      </c>
      <c r="N104">
        <f t="shared" si="4"/>
        <v>1</v>
      </c>
      <c r="O104" s="203">
        <f>10-O60</f>
        <v>9.947141203703703</v>
      </c>
      <c r="P104">
        <f t="shared" si="5"/>
        <v>1</v>
      </c>
      <c r="Q104" s="203">
        <f>10-Q60</f>
        <v>9.938078703703704</v>
      </c>
      <c r="R104">
        <f t="shared" si="6"/>
        <v>1</v>
      </c>
      <c r="S104" s="203">
        <f>10-S60</f>
        <v>9.929039351851852</v>
      </c>
      <c r="T104">
        <f t="shared" si="7"/>
        <v>1</v>
      </c>
      <c r="U104" s="203">
        <f>10-U60</f>
        <v>9.919675925925926</v>
      </c>
      <c r="V104">
        <f t="shared" si="8"/>
        <v>1</v>
      </c>
      <c r="W104" s="203">
        <f>10-W60</f>
        <v>9.908587962962963</v>
      </c>
      <c r="X104">
        <f t="shared" si="9"/>
        <v>1</v>
      </c>
      <c r="Y104" s="203">
        <f>10-Y60</f>
        <v>9.897592592592593</v>
      </c>
      <c r="Z104">
        <f t="shared" si="10"/>
        <v>1</v>
      </c>
      <c r="AA104" s="203">
        <f>10-AA60</f>
        <v>9.885497685185186</v>
      </c>
      <c r="AB104">
        <f t="shared" si="11"/>
        <v>1</v>
      </c>
      <c r="AC104" s="203">
        <f>10-AC60</f>
        <v>9.874212962962963</v>
      </c>
      <c r="AD104">
        <f t="shared" si="12"/>
        <v>1</v>
      </c>
      <c r="AE104" s="203">
        <f>10-AE60</f>
        <v>9.863148148148149</v>
      </c>
      <c r="AF104">
        <f t="shared" si="13"/>
        <v>1</v>
      </c>
      <c r="AG104" s="203">
        <f>10-AG60</f>
        <v>9.850138888888889</v>
      </c>
      <c r="AH104">
        <f t="shared" si="14"/>
        <v>1</v>
      </c>
      <c r="AI104" s="203">
        <f>10-AI60</f>
        <v>9.838229166666666</v>
      </c>
      <c r="AJ104">
        <f t="shared" si="15"/>
        <v>1</v>
      </c>
      <c r="AK104" s="203">
        <f>10-AK60</f>
        <v>9.827002314814814</v>
      </c>
      <c r="AL104">
        <f t="shared" si="16"/>
        <v>1</v>
      </c>
      <c r="AM104" s="203">
        <f>10-AM60</f>
        <v>9.814479166666667</v>
      </c>
      <c r="AN104">
        <f t="shared" si="17"/>
        <v>1</v>
      </c>
      <c r="AO104" s="203">
        <f>10-AO60</f>
        <v>9.804814814814815</v>
      </c>
      <c r="AP104">
        <f t="shared" si="18"/>
        <v>1</v>
      </c>
      <c r="AQ104" s="203">
        <f>10-AQ61</f>
        <v>9.98855324074074</v>
      </c>
    </row>
    <row r="105" spans="5:43" ht="12.75" hidden="1">
      <c r="E105" s="203">
        <f>10-E66</f>
        <v>9.9884375</v>
      </c>
      <c r="F105">
        <f t="shared" si="0"/>
        <v>9</v>
      </c>
      <c r="G105" s="203">
        <f>10-G66</f>
        <v>9.97712962962963</v>
      </c>
      <c r="H105">
        <f t="shared" si="1"/>
        <v>8</v>
      </c>
      <c r="I105" s="203">
        <f>10-I66</f>
        <v>9.96616898148148</v>
      </c>
      <c r="J105">
        <f t="shared" si="2"/>
        <v>8</v>
      </c>
      <c r="K105" s="203">
        <f>10-K66</f>
        <v>9.94849537037037</v>
      </c>
      <c r="L105">
        <f t="shared" si="3"/>
        <v>10</v>
      </c>
      <c r="M105" s="203">
        <f>10-M66</f>
        <v>9.9371875</v>
      </c>
      <c r="N105">
        <f t="shared" si="4"/>
        <v>9</v>
      </c>
      <c r="O105" s="203">
        <f>10-O66</f>
        <v>9.925972222222223</v>
      </c>
      <c r="P105">
        <f t="shared" si="5"/>
        <v>9</v>
      </c>
      <c r="Q105" s="203">
        <f>10-Q66</f>
        <v>9.907048611111112</v>
      </c>
      <c r="R105">
        <f t="shared" si="6"/>
        <v>10</v>
      </c>
      <c r="S105" s="203">
        <f>10-S66</f>
        <v>9.895277777777778</v>
      </c>
      <c r="T105">
        <f t="shared" si="7"/>
        <v>10</v>
      </c>
      <c r="U105" s="203">
        <f>10-U66</f>
        <v>9.877534722222222</v>
      </c>
      <c r="V105">
        <f t="shared" si="8"/>
        <v>10</v>
      </c>
      <c r="W105" s="203">
        <f>10-W66</f>
        <v>9.86</v>
      </c>
      <c r="X105">
        <f t="shared" si="9"/>
        <v>10</v>
      </c>
      <c r="Y105" s="203">
        <f>10-Y66</f>
        <v>9.841689814814815</v>
      </c>
      <c r="Z105">
        <f t="shared" si="10"/>
        <v>10</v>
      </c>
      <c r="AA105" s="203">
        <f>10-AA66</f>
        <v>9.830034722222223</v>
      </c>
      <c r="AB105">
        <f t="shared" si="11"/>
        <v>10</v>
      </c>
      <c r="AC105" s="203">
        <f>10-AC66</f>
        <v>9.816944444444445</v>
      </c>
      <c r="AD105">
        <f t="shared" si="12"/>
        <v>10</v>
      </c>
      <c r="AE105" s="203">
        <f>10-AE66</f>
        <v>9.798692129629629</v>
      </c>
      <c r="AF105">
        <f t="shared" si="13"/>
        <v>10</v>
      </c>
      <c r="AG105" s="203">
        <f>10-AG66</f>
        <v>9.780601851851852</v>
      </c>
      <c r="AH105">
        <f t="shared" si="14"/>
        <v>10</v>
      </c>
      <c r="AI105" s="203">
        <f>10-AI66</f>
        <v>9.762314814814815</v>
      </c>
      <c r="AJ105">
        <f t="shared" si="15"/>
        <v>10</v>
      </c>
      <c r="AK105" s="203">
        <f>10-AK66</f>
        <v>9.744097222222223</v>
      </c>
      <c r="AL105">
        <f t="shared" si="16"/>
        <v>10</v>
      </c>
      <c r="AM105" s="203">
        <f>10-AM66</f>
        <v>9.725474537037037</v>
      </c>
      <c r="AN105">
        <f t="shared" si="17"/>
        <v>10</v>
      </c>
      <c r="AO105" s="203">
        <f>10-AO66</f>
        <v>9.725474537037037</v>
      </c>
      <c r="AP105">
        <f t="shared" si="18"/>
        <v>10</v>
      </c>
      <c r="AQ105" s="203">
        <f>10-AQ67</f>
        <v>10</v>
      </c>
    </row>
    <row r="106" ht="12.75" hidden="1">
      <c r="E106" s="203"/>
    </row>
    <row r="107" ht="12.75" hidden="1">
      <c r="E107" s="203"/>
    </row>
    <row r="108" ht="12.75" hidden="1">
      <c r="E108" s="203"/>
    </row>
    <row r="109" ht="12.75" hidden="1"/>
  </sheetData>
  <sheetProtection/>
  <mergeCells count="79">
    <mergeCell ref="BC1:BC2"/>
    <mergeCell ref="BD1:BD2"/>
    <mergeCell ref="BE1:BE2"/>
    <mergeCell ref="A1:AQ2"/>
    <mergeCell ref="AR1:AR2"/>
    <mergeCell ref="AS1:AS2"/>
    <mergeCell ref="AT1:AT2"/>
    <mergeCell ref="AU1:AU2"/>
    <mergeCell ref="AV1:AV2"/>
    <mergeCell ref="BF1:BF2"/>
    <mergeCell ref="B4:B6"/>
    <mergeCell ref="AR4:AR7"/>
    <mergeCell ref="AS4:AS7"/>
    <mergeCell ref="AT4:AT7"/>
    <mergeCell ref="AU4:AU7"/>
    <mergeCell ref="AV4:AV7"/>
    <mergeCell ref="AW1:AZ1"/>
    <mergeCell ref="BA1:BA2"/>
    <mergeCell ref="BB1:BB2"/>
    <mergeCell ref="AU10:AU13"/>
    <mergeCell ref="AV10:AV13"/>
    <mergeCell ref="B16:B18"/>
    <mergeCell ref="AR16:AR19"/>
    <mergeCell ref="B10:B12"/>
    <mergeCell ref="AR10:AR13"/>
    <mergeCell ref="AS10:AS13"/>
    <mergeCell ref="AT10:AT13"/>
    <mergeCell ref="AS16:AS19"/>
    <mergeCell ref="AT16:AT19"/>
    <mergeCell ref="AU28:AU31"/>
    <mergeCell ref="AV28:AV31"/>
    <mergeCell ref="AU22:AU25"/>
    <mergeCell ref="AV22:AV25"/>
    <mergeCell ref="AU16:AU19"/>
    <mergeCell ref="AV16:AV19"/>
    <mergeCell ref="B22:B24"/>
    <mergeCell ref="AR22:AR25"/>
    <mergeCell ref="AS22:AS25"/>
    <mergeCell ref="AT22:AT25"/>
    <mergeCell ref="B28:B30"/>
    <mergeCell ref="AR28:AR31"/>
    <mergeCell ref="AS28:AS31"/>
    <mergeCell ref="AT28:AT31"/>
    <mergeCell ref="AU34:AU37"/>
    <mergeCell ref="AV34:AV37"/>
    <mergeCell ref="B40:B42"/>
    <mergeCell ref="AR40:AR43"/>
    <mergeCell ref="B34:B36"/>
    <mergeCell ref="AR34:AR37"/>
    <mergeCell ref="AS34:AS37"/>
    <mergeCell ref="AT34:AT37"/>
    <mergeCell ref="AS40:AS43"/>
    <mergeCell ref="AT40:AT43"/>
    <mergeCell ref="AU52:AU55"/>
    <mergeCell ref="AV52:AV55"/>
    <mergeCell ref="AU46:AU49"/>
    <mergeCell ref="AV46:AV49"/>
    <mergeCell ref="AU40:AU43"/>
    <mergeCell ref="AV40:AV43"/>
    <mergeCell ref="B46:B48"/>
    <mergeCell ref="AR46:AR49"/>
    <mergeCell ref="AS46:AS49"/>
    <mergeCell ref="AT46:AT49"/>
    <mergeCell ref="B52:B54"/>
    <mergeCell ref="AR52:AR55"/>
    <mergeCell ref="AS52:AS55"/>
    <mergeCell ref="AT52:AT55"/>
    <mergeCell ref="AU58:AU61"/>
    <mergeCell ref="AV58:AV61"/>
    <mergeCell ref="B64:B66"/>
    <mergeCell ref="AR64:AR67"/>
    <mergeCell ref="B58:B60"/>
    <mergeCell ref="AR58:AR61"/>
    <mergeCell ref="AS58:AS61"/>
    <mergeCell ref="AT58:AT61"/>
    <mergeCell ref="AS64:AS67"/>
    <mergeCell ref="AT64:AT67"/>
    <mergeCell ref="AU64:AU67"/>
    <mergeCell ref="AV64:AV67"/>
  </mergeCells>
  <printOptions horizontalCentered="1"/>
  <pageMargins left="0.1968503937007874" right="0.1968503937007874" top="0.984251968503937" bottom="0.984251968503937" header="0.5118110236220472" footer="0.5118110236220472"/>
  <pageSetup fitToHeight="1" fitToWidth="1" horizontalDpi="600" verticalDpi="600" orientation="landscape" paperSize="8" scale="56" r:id="rId1"/>
  <ignoredErrors>
    <ignoredError sqref="G6:H6 I6:J6 K6:L6 N6 AG66 AE66 AC66 AO66 AM66 AD66 AJ66 AH66 AF66 AB66 AP66 AL66 AN66 AP6 G12 J12 L12 N12 V66 S65 T66 Q65 R66 O65 P66 M65 N66 K65 L66 H66 J66 I65 G18 J18 L18 N18 AO12 AM12 AK12 AI12 AG12 AE12 AC12 AA12 Y12 W12 U12 S12 O12 Q12 G24 J24 L24 N24 AC18:AC19 Z19 AA18:AA19 X19 Y18:Y19 V19 W18:W19 T19 U18:U19 R19 S18:S19 O18:O19 Q18:Q19 P19 G30 K12 P24 V60 AQ24 AO24 AM24 AK24 AI24 AG24 AE24 AC24 AA24 Y24 W24 U24 S24 O24 G36 M29 S31 T60 T30:T31 Q31 R30:R31 N30:N31 P30:P31 J30:J31 L30:L31 AC36 V36 T36 R36 N36 J36 L36 G42 I30 K42 M42 O42 Q42 S42 U42 W42 Y42 AA42 AC42 AE42 AG42 AI42 AK42 AM42 AO42 G48 H12 K48 M48 O48 Q48 S48 U48 W48 Y48 AA48 AC48 AE48 AG48 AI48 AK48 AM48 AO48 G54 I12 AB36 Z36 X36 AO36 AM36 AK36 AI36 AG36 AE36 AP36 AN36 AL36 AJ36 AH36 AD36 AF36 G60 I31 AN54 AL54 AJ54 AH54 AF54 AD54 AB54 Z54 X54 V54 T54 R54 P54 N54 J54 L54 G66 I54 I48 I42 I36 H36 I55:I59 I49:I53 I43:I47 I37:I41 AA66 R60 P60 N60 J60 L60 K31 M32:M35 M37:M39 M12 Q24 M6 I60 Y66 W66 U66 S66 Q66 O66 M66 K66 I66 Y65 Z66 W65 X66 U65 M18 I18 H18 K18 AP12 AN12 AL12 AJ12 AH12 AF12 AD12 AB12 Z12 X12 V12 T12 R12 P12 AQ12 K13:K17 K19 H13:H17 H19 I13:I17 I19 M13:M17 M19 AP18 AN18 AL18 AJ18 AH18 AF18 AD18 AB18 Z18 X18 V18 T18 R18 P18 M24 I24 H24 K24 AP19 AQ18:AQ19 AN19 AO18:AO19 AL19 AM18:AM19 AJ19 AK18:AK19 AH19 AI18:AI19 AF19 AG18:AG19 AD19 AE18:AE19 AB19 K20:K23 K25:K28 H20:H23 H30 I20:I23 I25:I29 M20:M23 M25:M28 AP24 AN24 AL24 AJ24 AH24 AF24 AD24 AB24 Z24 X24 V24 T24 R24 H25:H29 H31 H32:H35 I32:I35 M31 M30 AO30 AM30 AK30 AI30 AG30 AE30 AC30 AA30 Y30 W30 U30 S30 Q30 O30 K30 O31 AO31 AP30:AP31 AM31 AN30:AN31 AK31 AL30:AL31 AI31 AJ30:AJ31 AG31 AH30:AH31 AE31 AF30:AF31 AC31 AD30:AD31 AA31 AB30:AB31 Y31 Z30:Z31 W31 X30:X31 U31 V30:V31 H54 M36 AA36 Y36 W36 U36 S36 Q36 O36 K36 P36 H37:H53 H60 AO54 AM54 AK54 AI54 AG54 AE54 AC54 AA54 Y54 W54 U54 S54 Q54 O54 M54 K54 AP54 H55:H59 AO60 AM60 AK60 AI60 AG60 AE60 AC60 AA60 Y60 W60 U60 S60 Q60 O60 M60 K60 AP60 AN60 AL60 AJ60 AH60 AF60 AD60 AB60 Z60 X60 X65 Z65 J65 H65 L65 N65 P65 R65 T65 V65 AK66 AI66 M7:M11 AN6 AL6 AJ6 AH6 AF6 AD6 AB6 Z6 X6 V6 T6 R6 P6 AO6 AM6 AK6 AI6 AG6 AE6 AC6 AA6 Y6 W6 U6 S6 O6 Q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BG122"/>
  <sheetViews>
    <sheetView zoomScale="70" zoomScaleNormal="70" zoomScalePageLayoutView="0" workbookViewId="0" topLeftCell="A1">
      <pane xSplit="3" ySplit="2" topLeftCell="D21" activePane="bottomRight" state="frozen"/>
      <selection pane="topLeft" activeCell="A1" sqref="A1"/>
      <selection pane="topRight" activeCell="D1" sqref="D1"/>
      <selection pane="bottomLeft" activeCell="A3" sqref="A3"/>
      <selection pane="bottomRight" activeCell="AS1" sqref="AS1:AS16384"/>
    </sheetView>
  </sheetViews>
  <sheetFormatPr defaultColWidth="9.140625" defaultRowHeight="12.75"/>
  <cols>
    <col min="1" max="1" width="4.7109375" style="0" customWidth="1"/>
    <col min="2" max="2" width="6.421875" style="0" customWidth="1"/>
    <col min="3" max="3" width="20.140625" style="0" customWidth="1"/>
    <col min="4" max="4" width="10.140625" style="0" customWidth="1"/>
    <col min="5" max="5" width="8.57421875" style="0" customWidth="1"/>
    <col min="6" max="6" width="3.00390625" style="185" customWidth="1"/>
    <col min="7" max="7" width="7.7109375" style="0" customWidth="1"/>
    <col min="8" max="8" width="3.00390625" style="185" customWidth="1"/>
    <col min="9" max="9" width="7.7109375" style="0" customWidth="1"/>
    <col min="10" max="10" width="3.00390625" style="185" customWidth="1"/>
    <col min="11" max="11" width="7.7109375" style="0" customWidth="1"/>
    <col min="12" max="12" width="3.00390625" style="185" customWidth="1"/>
    <col min="13" max="13" width="7.7109375" style="0" customWidth="1"/>
    <col min="14" max="14" width="3.00390625" style="185" customWidth="1"/>
    <col min="15" max="15" width="7.7109375" style="0" customWidth="1"/>
    <col min="16" max="16" width="3.00390625" style="185" customWidth="1"/>
    <col min="17" max="17" width="7.7109375" style="0" customWidth="1"/>
    <col min="18" max="18" width="3.00390625" style="185" customWidth="1"/>
    <col min="19" max="19" width="7.7109375" style="0" customWidth="1"/>
    <col min="20" max="20" width="3.00390625" style="185" customWidth="1"/>
    <col min="21" max="21" width="7.7109375" style="0" customWidth="1"/>
    <col min="22" max="22" width="3.00390625" style="185" customWidth="1"/>
    <col min="23" max="23" width="7.7109375" style="0" customWidth="1"/>
    <col min="24" max="24" width="3.00390625" style="185" customWidth="1"/>
    <col min="25" max="25" width="7.7109375" style="0" customWidth="1"/>
    <col min="26" max="26" width="3.00390625" style="185" customWidth="1"/>
    <col min="27" max="27" width="7.7109375" style="0" customWidth="1"/>
    <col min="28" max="28" width="3.00390625" style="185" customWidth="1"/>
    <col min="29" max="29" width="7.7109375" style="0" customWidth="1"/>
    <col min="30" max="30" width="3.00390625" style="185" customWidth="1"/>
    <col min="31" max="31" width="7.7109375" style="0" customWidth="1"/>
    <col min="32" max="32" width="3.00390625" style="185" customWidth="1"/>
    <col min="33" max="33" width="7.7109375" style="0" customWidth="1"/>
    <col min="34" max="34" width="3.00390625" style="185" customWidth="1"/>
    <col min="35" max="35" width="7.7109375" style="0" customWidth="1"/>
    <col min="36" max="36" width="3.00390625" style="185" customWidth="1"/>
    <col min="37" max="37" width="7.7109375" style="0" customWidth="1"/>
    <col min="38" max="38" width="3.00390625" style="185" customWidth="1"/>
    <col min="39" max="39" width="7.7109375" style="0" customWidth="1"/>
    <col min="40" max="40" width="3.00390625" style="185" customWidth="1"/>
    <col min="41" max="41" width="7.7109375" style="0" customWidth="1"/>
    <col min="42" max="42" width="3.00390625" style="185" customWidth="1"/>
    <col min="43" max="43" width="8.7109375" style="0" bestFit="1" customWidth="1"/>
    <col min="44" max="44" width="8.140625" style="0" customWidth="1"/>
    <col min="45" max="45" width="9.421875" style="0" bestFit="1" customWidth="1"/>
    <col min="46" max="46" width="7.140625" style="0" customWidth="1"/>
    <col min="47" max="47" width="9.421875" style="0" bestFit="1" customWidth="1"/>
    <col min="48" max="48" width="7.140625" style="0" customWidth="1"/>
    <col min="49" max="49" width="7.28125" style="0" customWidth="1"/>
    <col min="50" max="50" width="13.00390625" style="0" bestFit="1" customWidth="1"/>
    <col min="51" max="52" width="9.421875" style="0" bestFit="1" customWidth="1"/>
    <col min="53" max="53" width="5.57421875" style="0" bestFit="1" customWidth="1"/>
    <col min="55" max="55" width="5.57421875" style="0" bestFit="1" customWidth="1"/>
    <col min="57" max="57" width="9.00390625" style="0" customWidth="1"/>
    <col min="58" max="58" width="9.421875" style="0" customWidth="1"/>
  </cols>
  <sheetData>
    <row r="1" spans="1:58" ht="27" customHeight="1">
      <c r="A1" s="235" t="s">
        <v>243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29" t="s">
        <v>73</v>
      </c>
      <c r="AS1" s="229" t="s">
        <v>71</v>
      </c>
      <c r="AT1" s="229" t="s">
        <v>75</v>
      </c>
      <c r="AU1" s="229" t="s">
        <v>72</v>
      </c>
      <c r="AV1" s="229" t="s">
        <v>74</v>
      </c>
      <c r="AW1" s="239" t="s">
        <v>76</v>
      </c>
      <c r="AX1" s="239"/>
      <c r="AY1" s="239"/>
      <c r="AZ1" s="239"/>
      <c r="BA1" s="229" t="s">
        <v>82</v>
      </c>
      <c r="BB1" s="229" t="s">
        <v>83</v>
      </c>
      <c r="BC1" s="229" t="s">
        <v>81</v>
      </c>
      <c r="BD1" s="229" t="s">
        <v>84</v>
      </c>
      <c r="BE1" s="229" t="s">
        <v>85</v>
      </c>
      <c r="BF1" s="227" t="s">
        <v>86</v>
      </c>
    </row>
    <row r="2" spans="1:58" ht="14.25" customHeight="1" thickBot="1">
      <c r="A2" s="237"/>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0"/>
      <c r="AS2" s="230"/>
      <c r="AT2" s="230"/>
      <c r="AU2" s="230"/>
      <c r="AV2" s="230"/>
      <c r="AW2" s="73" t="s">
        <v>80</v>
      </c>
      <c r="AX2" s="74" t="s">
        <v>77</v>
      </c>
      <c r="AY2" s="74" t="s">
        <v>78</v>
      </c>
      <c r="AZ2" s="74" t="s">
        <v>79</v>
      </c>
      <c r="BA2" s="230"/>
      <c r="BB2" s="230"/>
      <c r="BC2" s="230"/>
      <c r="BD2" s="230"/>
      <c r="BE2" s="230"/>
      <c r="BF2" s="228"/>
    </row>
    <row r="3" spans="1:58" ht="13.5" thickTop="1">
      <c r="A3" s="154" t="s">
        <v>43</v>
      </c>
      <c r="B3" s="76" t="s">
        <v>64</v>
      </c>
      <c r="C3" s="77"/>
      <c r="D3" s="76" t="s">
        <v>44</v>
      </c>
      <c r="E3" s="77" t="s">
        <v>0</v>
      </c>
      <c r="F3" s="181"/>
      <c r="G3" s="77" t="s">
        <v>1</v>
      </c>
      <c r="H3" s="181"/>
      <c r="I3" s="77" t="s">
        <v>2</v>
      </c>
      <c r="J3" s="181"/>
      <c r="K3" s="77" t="s">
        <v>3</v>
      </c>
      <c r="L3" s="181"/>
      <c r="M3" s="77" t="s">
        <v>4</v>
      </c>
      <c r="N3" s="181"/>
      <c r="O3" s="77" t="s">
        <v>5</v>
      </c>
      <c r="P3" s="181"/>
      <c r="Q3" s="77" t="s">
        <v>6</v>
      </c>
      <c r="R3" s="181"/>
      <c r="S3" s="77" t="s">
        <v>7</v>
      </c>
      <c r="T3" s="181"/>
      <c r="U3" s="77" t="s">
        <v>8</v>
      </c>
      <c r="V3" s="181"/>
      <c r="W3" s="77" t="s">
        <v>9</v>
      </c>
      <c r="X3" s="181"/>
      <c r="Y3" s="77" t="s">
        <v>10</v>
      </c>
      <c r="Z3" s="181"/>
      <c r="AA3" s="77" t="s">
        <v>11</v>
      </c>
      <c r="AB3" s="181"/>
      <c r="AC3" s="77" t="s">
        <v>12</v>
      </c>
      <c r="AD3" s="181"/>
      <c r="AE3" s="77" t="s">
        <v>13</v>
      </c>
      <c r="AF3" s="181"/>
      <c r="AG3" s="77" t="s">
        <v>14</v>
      </c>
      <c r="AH3" s="181"/>
      <c r="AI3" s="77" t="s">
        <v>15</v>
      </c>
      <c r="AJ3" s="181"/>
      <c r="AK3" s="77" t="s">
        <v>16</v>
      </c>
      <c r="AL3" s="181"/>
      <c r="AM3" s="77" t="s">
        <v>17</v>
      </c>
      <c r="AN3" s="181"/>
      <c r="AO3" s="77" t="s">
        <v>18</v>
      </c>
      <c r="AP3" s="181"/>
      <c r="AQ3" s="77" t="s">
        <v>19</v>
      </c>
      <c r="AR3" s="78"/>
      <c r="AS3" s="78"/>
      <c r="AT3" s="78"/>
      <c r="AU3" s="78"/>
      <c r="AV3" s="78"/>
      <c r="AW3" s="78"/>
      <c r="AX3" s="77"/>
      <c r="AY3" s="77"/>
      <c r="AZ3" s="77"/>
      <c r="BA3" s="77"/>
      <c r="BB3" s="77"/>
      <c r="BC3" s="77"/>
      <c r="BD3" s="77"/>
      <c r="BE3" s="76"/>
      <c r="BF3" s="155"/>
    </row>
    <row r="4" spans="1:58" ht="15" customHeight="1">
      <c r="A4" s="156" t="s">
        <v>110</v>
      </c>
      <c r="B4" s="231" t="s">
        <v>5</v>
      </c>
      <c r="C4" s="81" t="s">
        <v>67</v>
      </c>
      <c r="D4" s="76" t="s">
        <v>38</v>
      </c>
      <c r="E4" s="77" t="s">
        <v>46</v>
      </c>
      <c r="F4" s="181"/>
      <c r="G4" s="77" t="s">
        <v>150</v>
      </c>
      <c r="H4" s="181"/>
      <c r="I4" s="77" t="s">
        <v>46</v>
      </c>
      <c r="J4" s="181"/>
      <c r="K4" s="77" t="s">
        <v>150</v>
      </c>
      <c r="L4" s="181"/>
      <c r="M4" s="77" t="s">
        <v>149</v>
      </c>
      <c r="N4" s="181"/>
      <c r="O4" s="77" t="s">
        <v>46</v>
      </c>
      <c r="P4" s="181"/>
      <c r="Q4" s="77" t="s">
        <v>150</v>
      </c>
      <c r="R4" s="181"/>
      <c r="S4" s="77" t="s">
        <v>149</v>
      </c>
      <c r="T4" s="181"/>
      <c r="U4" s="77" t="s">
        <v>46</v>
      </c>
      <c r="V4" s="181"/>
      <c r="W4" s="77" t="s">
        <v>150</v>
      </c>
      <c r="X4" s="181"/>
      <c r="Y4" s="77" t="s">
        <v>149</v>
      </c>
      <c r="Z4" s="181"/>
      <c r="AA4" s="77" t="s">
        <v>46</v>
      </c>
      <c r="AB4" s="181"/>
      <c r="AC4" s="77" t="s">
        <v>150</v>
      </c>
      <c r="AD4" s="181"/>
      <c r="AE4" s="77" t="s">
        <v>46</v>
      </c>
      <c r="AF4" s="181"/>
      <c r="AG4" s="77" t="s">
        <v>149</v>
      </c>
      <c r="AH4" s="181"/>
      <c r="AI4" s="77" t="s">
        <v>150</v>
      </c>
      <c r="AJ4" s="181"/>
      <c r="AK4" s="77" t="s">
        <v>46</v>
      </c>
      <c r="AL4" s="181"/>
      <c r="AM4" s="77" t="s">
        <v>149</v>
      </c>
      <c r="AN4" s="181"/>
      <c r="AO4" s="77" t="s">
        <v>150</v>
      </c>
      <c r="AP4" s="181"/>
      <c r="AQ4" s="77" t="s">
        <v>46</v>
      </c>
      <c r="AR4" s="222" t="s">
        <v>9</v>
      </c>
      <c r="AS4" s="223">
        <f>SUM(E7,I7,O7,U7,AA7,AE7,AG7,AI7,AM7,AO7)</f>
        <v>0.12114583333333337</v>
      </c>
      <c r="AT4" s="232" t="s">
        <v>13</v>
      </c>
      <c r="AU4" s="223">
        <f>SUM(G7,K7,M7,Q7,S7,W7,Y7,AC7,AK7,AQ7)</f>
        <v>0.14575231481481482</v>
      </c>
      <c r="AV4" s="225" t="s">
        <v>8</v>
      </c>
      <c r="AW4" s="138" t="s">
        <v>110</v>
      </c>
      <c r="AX4" s="139">
        <f>G7+K7+Q7+W7+AC7+AI7+AO7</f>
        <v>0.0891666666666667</v>
      </c>
      <c r="AY4" s="139">
        <f>AI7+AO7</f>
        <v>0.026180555555555568</v>
      </c>
      <c r="AZ4" s="139">
        <f>AX4-AY4</f>
        <v>0.06298611111111113</v>
      </c>
      <c r="BA4" s="140">
        <v>2</v>
      </c>
      <c r="BB4" s="136">
        <f>AY4/BA4</f>
        <v>0.013090277777777784</v>
      </c>
      <c r="BC4" s="137">
        <v>5</v>
      </c>
      <c r="BD4" s="136">
        <f>AZ4/BC4</f>
        <v>0.012597222222222227</v>
      </c>
      <c r="BE4" s="137">
        <f>RANK(BB4,BB4:BB120,1)</f>
        <v>46</v>
      </c>
      <c r="BF4" s="157">
        <f>RANK(BD4,BD4:BD120,1)</f>
        <v>10</v>
      </c>
    </row>
    <row r="5" spans="1:58" ht="15" customHeight="1">
      <c r="A5" s="156" t="s">
        <v>114</v>
      </c>
      <c r="B5" s="231"/>
      <c r="C5" s="88" t="s">
        <v>105</v>
      </c>
      <c r="D5" s="2" t="s">
        <v>210</v>
      </c>
      <c r="E5" s="89" t="s">
        <v>46</v>
      </c>
      <c r="F5" s="182"/>
      <c r="G5" s="89" t="s">
        <v>45</v>
      </c>
      <c r="H5" s="182"/>
      <c r="I5" s="77" t="s">
        <v>46</v>
      </c>
      <c r="J5" s="181"/>
      <c r="K5" s="77" t="s">
        <v>45</v>
      </c>
      <c r="L5" s="181"/>
      <c r="M5" s="77" t="s">
        <v>45</v>
      </c>
      <c r="N5" s="181"/>
      <c r="O5" s="77" t="s">
        <v>46</v>
      </c>
      <c r="P5" s="181"/>
      <c r="Q5" s="77" t="s">
        <v>45</v>
      </c>
      <c r="R5" s="181"/>
      <c r="S5" s="77" t="s">
        <v>45</v>
      </c>
      <c r="T5" s="181"/>
      <c r="U5" s="77" t="s">
        <v>46</v>
      </c>
      <c r="V5" s="181"/>
      <c r="W5" s="77" t="s">
        <v>45</v>
      </c>
      <c r="X5" s="181"/>
      <c r="Y5" s="77" t="s">
        <v>45</v>
      </c>
      <c r="Z5" s="181"/>
      <c r="AA5" s="77" t="s">
        <v>46</v>
      </c>
      <c r="AB5" s="181"/>
      <c r="AC5" s="77" t="s">
        <v>45</v>
      </c>
      <c r="AD5" s="181"/>
      <c r="AE5" s="77" t="s">
        <v>46</v>
      </c>
      <c r="AF5" s="181"/>
      <c r="AG5" s="77" t="s">
        <v>46</v>
      </c>
      <c r="AH5" s="181"/>
      <c r="AI5" s="77" t="s">
        <v>46</v>
      </c>
      <c r="AJ5" s="181"/>
      <c r="AK5" s="77" t="s">
        <v>45</v>
      </c>
      <c r="AL5" s="181"/>
      <c r="AM5" s="77" t="s">
        <v>46</v>
      </c>
      <c r="AN5" s="181"/>
      <c r="AO5" s="77" t="s">
        <v>46</v>
      </c>
      <c r="AP5" s="181"/>
      <c r="AQ5" s="77" t="s">
        <v>45</v>
      </c>
      <c r="AR5" s="222"/>
      <c r="AS5" s="223"/>
      <c r="AT5" s="232"/>
      <c r="AU5" s="223"/>
      <c r="AV5" s="225"/>
      <c r="AW5" s="138" t="s">
        <v>114</v>
      </c>
      <c r="AX5" s="139">
        <f>E7+I7+O7+U7+AA7+AE7+AK7+AQ7</f>
        <v>0.10707175925925924</v>
      </c>
      <c r="AY5" s="139">
        <f>E7+I7+O7+U7+AA7+AE7</f>
        <v>0.06729166666666667</v>
      </c>
      <c r="AZ5" s="139">
        <f>AX5-AY5</f>
        <v>0.039780092592592575</v>
      </c>
      <c r="BA5" s="140">
        <v>6</v>
      </c>
      <c r="BB5" s="136">
        <f>AY5/BA5</f>
        <v>0.011215277777777777</v>
      </c>
      <c r="BC5" s="137">
        <v>2</v>
      </c>
      <c r="BD5" s="136">
        <f>AZ5/BC5</f>
        <v>0.019890046296296288</v>
      </c>
      <c r="BE5" s="137">
        <f>RANK(BB5,BB4:BB120,1)</f>
        <v>25</v>
      </c>
      <c r="BF5" s="157">
        <f>RANK(BD5,BD4:BD120,1)</f>
        <v>56</v>
      </c>
    </row>
    <row r="6" spans="1:58" ht="15" customHeight="1">
      <c r="A6" s="156" t="s">
        <v>115</v>
      </c>
      <c r="B6" s="231"/>
      <c r="C6" s="88" t="s">
        <v>104</v>
      </c>
      <c r="D6" s="76" t="s">
        <v>40</v>
      </c>
      <c r="E6" s="3">
        <v>0.009456018518518518</v>
      </c>
      <c r="F6" s="179" t="s">
        <v>1</v>
      </c>
      <c r="G6" s="3">
        <v>0.01925925925925926</v>
      </c>
      <c r="H6" s="179" t="s">
        <v>2</v>
      </c>
      <c r="I6" s="3">
        <v>0.033888888888888885</v>
      </c>
      <c r="J6" s="179" t="s">
        <v>8</v>
      </c>
      <c r="K6" s="3">
        <v>0.04581018518518518</v>
      </c>
      <c r="L6" s="179" t="s">
        <v>9</v>
      </c>
      <c r="M6" s="3">
        <v>0.059953703703703703</v>
      </c>
      <c r="N6" s="179" t="s">
        <v>9</v>
      </c>
      <c r="O6" s="3">
        <v>0.06979166666666667</v>
      </c>
      <c r="P6" s="179" t="s">
        <v>6</v>
      </c>
      <c r="Q6" s="3">
        <v>0.0827662037037037</v>
      </c>
      <c r="R6" s="179" t="s">
        <v>8</v>
      </c>
      <c r="S6" s="3">
        <v>0.0971875</v>
      </c>
      <c r="T6" s="179" t="s">
        <v>9</v>
      </c>
      <c r="U6" s="3">
        <v>0.10724537037037037</v>
      </c>
      <c r="V6" s="179" t="s">
        <v>7</v>
      </c>
      <c r="W6" s="3">
        <v>0.12099537037037038</v>
      </c>
      <c r="X6" s="179" t="s">
        <v>7</v>
      </c>
      <c r="Y6" s="3">
        <v>0.13541666666666666</v>
      </c>
      <c r="Z6" s="179" t="s">
        <v>8</v>
      </c>
      <c r="AA6" s="3">
        <v>0.1457638888888889</v>
      </c>
      <c r="AB6" s="179" t="s">
        <v>6</v>
      </c>
      <c r="AC6" s="3">
        <v>0.16030092592592593</v>
      </c>
      <c r="AD6" s="179" t="s">
        <v>7</v>
      </c>
      <c r="AE6" s="3">
        <v>0.17326388888888888</v>
      </c>
      <c r="AF6" s="179" t="s">
        <v>6</v>
      </c>
      <c r="AG6" s="3">
        <v>0.1871875</v>
      </c>
      <c r="AH6" s="179" t="s">
        <v>7</v>
      </c>
      <c r="AI6" s="3">
        <v>0.20023148148148148</v>
      </c>
      <c r="AJ6" s="179" t="s">
        <v>7</v>
      </c>
      <c r="AK6" s="3">
        <v>0.2200810185185185</v>
      </c>
      <c r="AL6" s="179" t="s">
        <v>9</v>
      </c>
      <c r="AM6" s="3">
        <v>0.2338310185185185</v>
      </c>
      <c r="AN6" s="179" t="s">
        <v>9</v>
      </c>
      <c r="AO6" s="3">
        <v>0.2469675925925926</v>
      </c>
      <c r="AP6" s="179" t="s">
        <v>9</v>
      </c>
      <c r="AQ6" s="26">
        <v>0.26689814814814816</v>
      </c>
      <c r="AR6" s="222"/>
      <c r="AS6" s="223"/>
      <c r="AT6" s="232"/>
      <c r="AU6" s="223"/>
      <c r="AV6" s="225"/>
      <c r="AW6" s="138" t="s">
        <v>115</v>
      </c>
      <c r="AX6" s="139">
        <f>M7+S7+Y7+AG7+AM7</f>
        <v>0.07065972222222222</v>
      </c>
      <c r="AY6" s="139">
        <f>AG7+AM7</f>
        <v>0.027673611111111135</v>
      </c>
      <c r="AZ6" s="139">
        <f>AX6-AY6</f>
        <v>0.042986111111111086</v>
      </c>
      <c r="BA6" s="140">
        <v>2</v>
      </c>
      <c r="BB6" s="136">
        <f>AY6/BA6</f>
        <v>0.013836805555555567</v>
      </c>
      <c r="BC6" s="137">
        <v>3</v>
      </c>
      <c r="BD6" s="136">
        <f>AZ6/BC6</f>
        <v>0.014328703703703696</v>
      </c>
      <c r="BE6" s="137">
        <f>RANK(BB6,BB4:BB120,1)</f>
        <v>50</v>
      </c>
      <c r="BF6" s="157">
        <f>RANK(BD6,BD4:BD120,1)</f>
        <v>26</v>
      </c>
    </row>
    <row r="7" spans="1:58" s="5" customFormat="1" ht="15">
      <c r="A7" s="158"/>
      <c r="B7" s="91"/>
      <c r="C7" s="91"/>
      <c r="D7" s="92" t="s">
        <v>41</v>
      </c>
      <c r="E7" s="8">
        <f>E6-0</f>
        <v>0.009456018518518518</v>
      </c>
      <c r="F7" s="180"/>
      <c r="G7" s="8">
        <f>G6-E6</f>
        <v>0.009803240740740743</v>
      </c>
      <c r="H7" s="180"/>
      <c r="I7" s="8">
        <f>I6-G6</f>
        <v>0.014629629629629624</v>
      </c>
      <c r="J7" s="180"/>
      <c r="K7" s="8">
        <f>K6-I6</f>
        <v>0.011921296296296298</v>
      </c>
      <c r="L7" s="180"/>
      <c r="M7" s="8">
        <f>M6-K6</f>
        <v>0.01414351851851852</v>
      </c>
      <c r="N7" s="180"/>
      <c r="O7" s="8">
        <f>O6-M6</f>
        <v>0.009837962962962965</v>
      </c>
      <c r="P7" s="180"/>
      <c r="Q7" s="8">
        <f>Q6-O6</f>
        <v>0.012974537037037034</v>
      </c>
      <c r="R7" s="180"/>
      <c r="S7" s="8">
        <f>S6-Q6</f>
        <v>0.014421296296296293</v>
      </c>
      <c r="T7" s="180"/>
      <c r="U7" s="8">
        <f>U6-S6</f>
        <v>0.01005787037037037</v>
      </c>
      <c r="V7" s="180"/>
      <c r="W7" s="8">
        <f>W6-U6</f>
        <v>0.013750000000000012</v>
      </c>
      <c r="X7" s="180"/>
      <c r="Y7" s="8">
        <f>Y6-W6</f>
        <v>0.01442129629629628</v>
      </c>
      <c r="Z7" s="180"/>
      <c r="AA7" s="8">
        <f>AA6-Y6</f>
        <v>0.01034722222222223</v>
      </c>
      <c r="AB7" s="180"/>
      <c r="AC7" s="8">
        <f>AC6-AA6</f>
        <v>0.014537037037037043</v>
      </c>
      <c r="AD7" s="180"/>
      <c r="AE7" s="8">
        <f>AE6-AC6</f>
        <v>0.012962962962962954</v>
      </c>
      <c r="AF7" s="180"/>
      <c r="AG7" s="8">
        <f>AG6-AE6</f>
        <v>0.013923611111111123</v>
      </c>
      <c r="AH7" s="180"/>
      <c r="AI7" s="8">
        <f>AI6-AG6</f>
        <v>0.013043981481481476</v>
      </c>
      <c r="AJ7" s="180"/>
      <c r="AK7" s="8">
        <f>AK6-AI6</f>
        <v>0.019849537037037013</v>
      </c>
      <c r="AL7" s="180"/>
      <c r="AM7" s="8">
        <f>AM6-AK6</f>
        <v>0.013750000000000012</v>
      </c>
      <c r="AN7" s="180"/>
      <c r="AO7" s="8">
        <f>AO6-AM6</f>
        <v>0.013136574074074092</v>
      </c>
      <c r="AP7" s="180"/>
      <c r="AQ7" s="8">
        <f>AQ6-AO6</f>
        <v>0.019930555555555562</v>
      </c>
      <c r="AR7" s="222"/>
      <c r="AS7" s="223"/>
      <c r="AT7" s="232"/>
      <c r="AU7" s="223"/>
      <c r="AV7" s="225"/>
      <c r="AW7" s="93"/>
      <c r="AX7" s="141"/>
      <c r="AY7" s="142"/>
      <c r="AZ7" s="139"/>
      <c r="BA7" s="143"/>
      <c r="BB7" s="144"/>
      <c r="BC7" s="142"/>
      <c r="BD7" s="144"/>
      <c r="BE7" s="137"/>
      <c r="BF7" s="157"/>
    </row>
    <row r="8" spans="1:58" ht="3" customHeight="1">
      <c r="A8" s="159"/>
      <c r="B8" s="99"/>
      <c r="C8" s="99"/>
      <c r="D8" s="99"/>
      <c r="E8" s="99"/>
      <c r="F8" s="183"/>
      <c r="G8" s="99"/>
      <c r="H8" s="183"/>
      <c r="I8" s="99"/>
      <c r="J8" s="183"/>
      <c r="K8" s="99"/>
      <c r="L8" s="183"/>
      <c r="M8" s="99"/>
      <c r="N8" s="183"/>
      <c r="O8" s="99"/>
      <c r="P8" s="183"/>
      <c r="Q8" s="99"/>
      <c r="R8" s="183"/>
      <c r="S8" s="99"/>
      <c r="T8" s="183"/>
      <c r="U8" s="99"/>
      <c r="V8" s="183"/>
      <c r="W8" s="99"/>
      <c r="X8" s="183"/>
      <c r="Y8" s="99"/>
      <c r="Z8" s="183"/>
      <c r="AA8" s="99"/>
      <c r="AB8" s="183"/>
      <c r="AC8" s="99"/>
      <c r="AD8" s="183"/>
      <c r="AE8" s="99"/>
      <c r="AF8" s="183"/>
      <c r="AG8" s="99"/>
      <c r="AH8" s="183"/>
      <c r="AI8" s="99"/>
      <c r="AJ8" s="183"/>
      <c r="AK8" s="99"/>
      <c r="AL8" s="183"/>
      <c r="AM8" s="99"/>
      <c r="AN8" s="183"/>
      <c r="AO8" s="99"/>
      <c r="AP8" s="183"/>
      <c r="AQ8" s="99"/>
      <c r="AR8" s="99"/>
      <c r="AS8" s="99"/>
      <c r="AT8" s="186"/>
      <c r="AU8" s="99"/>
      <c r="AV8" s="188"/>
      <c r="AW8" s="145"/>
      <c r="AX8" s="145"/>
      <c r="AY8" s="145"/>
      <c r="AZ8" s="176"/>
      <c r="BA8" s="146"/>
      <c r="BB8" s="147"/>
      <c r="BC8" s="145"/>
      <c r="BD8" s="147"/>
      <c r="BE8" s="175"/>
      <c r="BF8" s="160"/>
    </row>
    <row r="9" spans="1:58" ht="12.75" customHeight="1">
      <c r="A9" s="154" t="s">
        <v>43</v>
      </c>
      <c r="B9" s="76"/>
      <c r="C9" s="77" t="s">
        <v>211</v>
      </c>
      <c r="D9" s="76" t="s">
        <v>44</v>
      </c>
      <c r="E9" s="77" t="s">
        <v>0</v>
      </c>
      <c r="F9" s="181"/>
      <c r="G9" s="77" t="s">
        <v>1</v>
      </c>
      <c r="H9" s="181"/>
      <c r="I9" s="77" t="s">
        <v>2</v>
      </c>
      <c r="J9" s="181"/>
      <c r="K9" s="77" t="s">
        <v>3</v>
      </c>
      <c r="L9" s="181"/>
      <c r="M9" s="77" t="s">
        <v>4</v>
      </c>
      <c r="N9" s="181"/>
      <c r="O9" s="77" t="s">
        <v>5</v>
      </c>
      <c r="P9" s="181"/>
      <c r="Q9" s="77" t="s">
        <v>6</v>
      </c>
      <c r="R9" s="181"/>
      <c r="S9" s="77" t="s">
        <v>7</v>
      </c>
      <c r="T9" s="181"/>
      <c r="U9" s="77" t="s">
        <v>8</v>
      </c>
      <c r="V9" s="181"/>
      <c r="W9" s="77" t="s">
        <v>9</v>
      </c>
      <c r="X9" s="181"/>
      <c r="Y9" s="77" t="s">
        <v>10</v>
      </c>
      <c r="Z9" s="181"/>
      <c r="AA9" s="77" t="s">
        <v>11</v>
      </c>
      <c r="AB9" s="181"/>
      <c r="AC9" s="77" t="s">
        <v>12</v>
      </c>
      <c r="AD9" s="181"/>
      <c r="AE9" s="77" t="s">
        <v>13</v>
      </c>
      <c r="AF9" s="181"/>
      <c r="AG9" s="77" t="s">
        <v>14</v>
      </c>
      <c r="AH9" s="181"/>
      <c r="AI9" s="77" t="s">
        <v>15</v>
      </c>
      <c r="AJ9" s="181"/>
      <c r="AK9" s="77" t="s">
        <v>16</v>
      </c>
      <c r="AL9" s="181"/>
      <c r="AM9" s="77" t="s">
        <v>17</v>
      </c>
      <c r="AN9" s="181"/>
      <c r="AO9" s="77" t="s">
        <v>18</v>
      </c>
      <c r="AP9" s="181"/>
      <c r="AQ9" s="77" t="s">
        <v>19</v>
      </c>
      <c r="AR9" s="76"/>
      <c r="AS9" s="76"/>
      <c r="AT9" s="187"/>
      <c r="AU9" s="76"/>
      <c r="AV9" s="189"/>
      <c r="AW9" s="137"/>
      <c r="AX9" s="137"/>
      <c r="AY9" s="137"/>
      <c r="AZ9" s="139"/>
      <c r="BA9" s="140"/>
      <c r="BB9" s="136"/>
      <c r="BC9" s="137"/>
      <c r="BD9" s="136"/>
      <c r="BE9" s="137"/>
      <c r="BF9" s="157"/>
    </row>
    <row r="10" spans="1:58" ht="12.75" customHeight="1">
      <c r="A10" s="156" t="s">
        <v>111</v>
      </c>
      <c r="B10" s="231" t="s">
        <v>3</v>
      </c>
      <c r="C10" s="88" t="s">
        <v>93</v>
      </c>
      <c r="D10" s="76" t="s">
        <v>38</v>
      </c>
      <c r="E10" s="77" t="s">
        <v>150</v>
      </c>
      <c r="F10" s="181"/>
      <c r="G10" s="77" t="s">
        <v>46</v>
      </c>
      <c r="H10" s="181"/>
      <c r="I10" s="77" t="s">
        <v>149</v>
      </c>
      <c r="J10" s="181"/>
      <c r="K10" s="77" t="s">
        <v>150</v>
      </c>
      <c r="L10" s="181"/>
      <c r="M10" s="77" t="s">
        <v>46</v>
      </c>
      <c r="N10" s="181"/>
      <c r="O10" s="77" t="s">
        <v>149</v>
      </c>
      <c r="P10" s="181"/>
      <c r="Q10" s="77" t="s">
        <v>150</v>
      </c>
      <c r="R10" s="181"/>
      <c r="S10" s="77" t="s">
        <v>46</v>
      </c>
      <c r="T10" s="181"/>
      <c r="U10" s="77" t="s">
        <v>149</v>
      </c>
      <c r="V10" s="181"/>
      <c r="W10" s="77" t="s">
        <v>150</v>
      </c>
      <c r="X10" s="181"/>
      <c r="Y10" s="77" t="s">
        <v>46</v>
      </c>
      <c r="Z10" s="181"/>
      <c r="AA10" s="77" t="s">
        <v>149</v>
      </c>
      <c r="AB10" s="181"/>
      <c r="AC10" s="77" t="s">
        <v>150</v>
      </c>
      <c r="AD10" s="181"/>
      <c r="AE10" s="77" t="s">
        <v>46</v>
      </c>
      <c r="AF10" s="181"/>
      <c r="AG10" s="77" t="s">
        <v>149</v>
      </c>
      <c r="AH10" s="181"/>
      <c r="AI10" s="77" t="s">
        <v>150</v>
      </c>
      <c r="AJ10" s="181"/>
      <c r="AK10" s="77" t="s">
        <v>46</v>
      </c>
      <c r="AL10" s="181"/>
      <c r="AM10" s="77" t="s">
        <v>149</v>
      </c>
      <c r="AN10" s="181"/>
      <c r="AO10" s="77" t="s">
        <v>150</v>
      </c>
      <c r="AP10" s="181"/>
      <c r="AQ10" s="77" t="s">
        <v>149</v>
      </c>
      <c r="AR10" s="222" t="s">
        <v>7</v>
      </c>
      <c r="AS10" s="223">
        <f>G13+I13+M13+O13+U13+AC13+AI13+AK13+AO13+AQ13</f>
        <v>0.11697916666666669</v>
      </c>
      <c r="AT10" s="232" t="s">
        <v>9</v>
      </c>
      <c r="AU10" s="223">
        <f>E13+K13+Q13+S13+W13+Y13+AA13+AE13+AG13+AM13</f>
        <v>0.13613425925925926</v>
      </c>
      <c r="AV10" s="225" t="s">
        <v>6</v>
      </c>
      <c r="AW10" s="138" t="s">
        <v>111</v>
      </c>
      <c r="AX10" s="139">
        <f>E13+K13+Q13+W13+AC13+AI13+AO13</f>
        <v>0.08879629629629632</v>
      </c>
      <c r="AY10" s="139">
        <f>AC13+AI13+AO13</f>
        <v>0.03634259259259259</v>
      </c>
      <c r="AZ10" s="139">
        <f>AX10-AY10</f>
        <v>0.052453703703703725</v>
      </c>
      <c r="BA10" s="140">
        <v>3</v>
      </c>
      <c r="BB10" s="136">
        <f>AY10/BA10</f>
        <v>0.012114197530864198</v>
      </c>
      <c r="BC10" s="137">
        <v>4</v>
      </c>
      <c r="BD10" s="136">
        <f>AZ10/BC10</f>
        <v>0.013113425925925931</v>
      </c>
      <c r="BE10" s="137">
        <f>RANK(BB10,BB4:BB120,1)</f>
        <v>42</v>
      </c>
      <c r="BF10" s="157">
        <f>RANK(BD10,BD4:BD120,1)</f>
        <v>15</v>
      </c>
    </row>
    <row r="11" spans="1:58" ht="12.75" customHeight="1">
      <c r="A11" s="156" t="s">
        <v>113</v>
      </c>
      <c r="B11" s="231"/>
      <c r="C11" s="173" t="s">
        <v>96</v>
      </c>
      <c r="D11" s="2" t="s">
        <v>210</v>
      </c>
      <c r="E11" s="89" t="s">
        <v>45</v>
      </c>
      <c r="F11" s="182"/>
      <c r="G11" s="89" t="s">
        <v>46</v>
      </c>
      <c r="H11" s="182"/>
      <c r="I11" s="89" t="s">
        <v>46</v>
      </c>
      <c r="J11" s="182"/>
      <c r="K11" s="89" t="s">
        <v>45</v>
      </c>
      <c r="L11" s="182"/>
      <c r="M11" s="89" t="s">
        <v>46</v>
      </c>
      <c r="N11" s="182"/>
      <c r="O11" s="89" t="s">
        <v>46</v>
      </c>
      <c r="P11" s="182"/>
      <c r="Q11" s="89" t="s">
        <v>45</v>
      </c>
      <c r="R11" s="182"/>
      <c r="S11" s="77" t="s">
        <v>45</v>
      </c>
      <c r="T11" s="181"/>
      <c r="U11" s="77" t="s">
        <v>46</v>
      </c>
      <c r="V11" s="181"/>
      <c r="W11" s="77" t="s">
        <v>45</v>
      </c>
      <c r="X11" s="181"/>
      <c r="Y11" s="77" t="s">
        <v>45</v>
      </c>
      <c r="Z11" s="181"/>
      <c r="AA11" s="77" t="s">
        <v>45</v>
      </c>
      <c r="AB11" s="181"/>
      <c r="AC11" s="77" t="s">
        <v>46</v>
      </c>
      <c r="AD11" s="181"/>
      <c r="AE11" s="77" t="s">
        <v>45</v>
      </c>
      <c r="AF11" s="181"/>
      <c r="AG11" s="77" t="s">
        <v>45</v>
      </c>
      <c r="AH11" s="181"/>
      <c r="AI11" s="77" t="s">
        <v>46</v>
      </c>
      <c r="AJ11" s="181"/>
      <c r="AK11" s="77" t="s">
        <v>46</v>
      </c>
      <c r="AL11" s="181"/>
      <c r="AM11" s="77" t="s">
        <v>45</v>
      </c>
      <c r="AN11" s="181"/>
      <c r="AO11" s="77" t="s">
        <v>46</v>
      </c>
      <c r="AP11" s="181"/>
      <c r="AQ11" s="77" t="s">
        <v>46</v>
      </c>
      <c r="AR11" s="222"/>
      <c r="AS11" s="223"/>
      <c r="AT11" s="232"/>
      <c r="AU11" s="223"/>
      <c r="AV11" s="225"/>
      <c r="AW11" s="138" t="s">
        <v>113</v>
      </c>
      <c r="AX11" s="139">
        <f>G13+M13+S13+Y13+AE13+AK13</f>
        <v>0.07423611111111114</v>
      </c>
      <c r="AY11" s="139">
        <f>G13+M13+AK13</f>
        <v>0.03309027777777781</v>
      </c>
      <c r="AZ11" s="139">
        <f>AX11-AY11</f>
        <v>0.04114583333333333</v>
      </c>
      <c r="BA11" s="140">
        <v>3</v>
      </c>
      <c r="BB11" s="136">
        <f>AY11/BA11</f>
        <v>0.011030092592592603</v>
      </c>
      <c r="BC11" s="137">
        <v>3</v>
      </c>
      <c r="BD11" s="136">
        <f>AZ11/BC11</f>
        <v>0.013715277777777778</v>
      </c>
      <c r="BE11" s="137">
        <f>RANK(BB11,BB4:BB120,1)</f>
        <v>22</v>
      </c>
      <c r="BF11" s="157">
        <f>RANK(BD11,BD4:BD120,1)</f>
        <v>19</v>
      </c>
    </row>
    <row r="12" spans="1:58" ht="12.75" customHeight="1">
      <c r="A12" s="156" t="s">
        <v>116</v>
      </c>
      <c r="B12" s="231"/>
      <c r="C12" s="88" t="s">
        <v>94</v>
      </c>
      <c r="D12" s="76" t="s">
        <v>40</v>
      </c>
      <c r="E12" s="3">
        <v>0.01247685185185185</v>
      </c>
      <c r="F12" s="179"/>
      <c r="G12" s="3">
        <v>0.023032407407407404</v>
      </c>
      <c r="H12" s="179" t="s">
        <v>11</v>
      </c>
      <c r="I12" s="3">
        <v>0.03405092592592592</v>
      </c>
      <c r="J12" s="179" t="s">
        <v>9</v>
      </c>
      <c r="K12" s="3">
        <v>0.04774305555555555</v>
      </c>
      <c r="L12" s="179" t="s">
        <v>11</v>
      </c>
      <c r="M12" s="3">
        <v>0.05849537037037037</v>
      </c>
      <c r="N12" s="179" t="s">
        <v>7</v>
      </c>
      <c r="O12" s="3">
        <v>0.06996527777777778</v>
      </c>
      <c r="P12" s="179" t="s">
        <v>8</v>
      </c>
      <c r="Q12" s="3">
        <v>0.08275462962962964</v>
      </c>
      <c r="R12" s="179" t="s">
        <v>7</v>
      </c>
      <c r="S12" s="3">
        <v>0.09618055555555556</v>
      </c>
      <c r="T12" s="179" t="s">
        <v>8</v>
      </c>
      <c r="U12" s="3">
        <v>0.10828703703703703</v>
      </c>
      <c r="V12" s="179" t="s">
        <v>8</v>
      </c>
      <c r="W12" s="3">
        <v>0.12178240740740741</v>
      </c>
      <c r="X12" s="179" t="s">
        <v>9</v>
      </c>
      <c r="Y12" s="3">
        <v>0.13530092592592594</v>
      </c>
      <c r="Z12" s="179" t="s">
        <v>7</v>
      </c>
      <c r="AA12" s="3">
        <v>0.1507175925925926</v>
      </c>
      <c r="AB12" s="179" t="s">
        <v>9</v>
      </c>
      <c r="AC12" s="3">
        <v>0.16197916666666667</v>
      </c>
      <c r="AD12" s="179" t="s">
        <v>8</v>
      </c>
      <c r="AE12" s="3">
        <v>0.17618055555555556</v>
      </c>
      <c r="AF12" s="179" t="s">
        <v>8</v>
      </c>
      <c r="AG12" s="3">
        <v>0.18888888888888888</v>
      </c>
      <c r="AH12" s="179" t="s">
        <v>8</v>
      </c>
      <c r="AI12" s="3">
        <v>0.20210648148148147</v>
      </c>
      <c r="AJ12" s="179" t="s">
        <v>9</v>
      </c>
      <c r="AK12" s="3">
        <v>0.2138888888888889</v>
      </c>
      <c r="AL12" s="179" t="s">
        <v>8</v>
      </c>
      <c r="AM12" s="3">
        <v>0.22829861111111113</v>
      </c>
      <c r="AN12" s="179" t="s">
        <v>8</v>
      </c>
      <c r="AO12" s="3">
        <v>0.24016203703703706</v>
      </c>
      <c r="AP12" s="179" t="s">
        <v>7</v>
      </c>
      <c r="AQ12" s="26">
        <v>0.25311342592592595</v>
      </c>
      <c r="AR12" s="222"/>
      <c r="AS12" s="223"/>
      <c r="AT12" s="232"/>
      <c r="AU12" s="223"/>
      <c r="AV12" s="225"/>
      <c r="AW12" s="138" t="s">
        <v>116</v>
      </c>
      <c r="AX12" s="139">
        <f>I13+O13+U13+AA13+AG13+AM13+AQ13</f>
        <v>0.09008101851851849</v>
      </c>
      <c r="AY12" s="139">
        <f>I13+O13+U13+AQ13</f>
        <v>0.04754629629629628</v>
      </c>
      <c r="AZ12" s="139">
        <f>AX12-AY12</f>
        <v>0.04253472222222221</v>
      </c>
      <c r="BA12" s="140">
        <v>4</v>
      </c>
      <c r="BB12" s="136">
        <f>AY12/BA12</f>
        <v>0.01188657407407407</v>
      </c>
      <c r="BC12" s="137">
        <v>3</v>
      </c>
      <c r="BD12" s="136">
        <f>AZ12/BC12</f>
        <v>0.014178240740740736</v>
      </c>
      <c r="BE12" s="137">
        <f>RANK(BB12,BB4:BB120,1)</f>
        <v>37</v>
      </c>
      <c r="BF12" s="157">
        <f>RANK(BD12,BD4:BD120,1)</f>
        <v>25</v>
      </c>
    </row>
    <row r="13" spans="1:58" ht="15.75" customHeight="1">
      <c r="A13" s="154"/>
      <c r="B13" s="76"/>
      <c r="C13" s="117"/>
      <c r="D13" s="76" t="s">
        <v>41</v>
      </c>
      <c r="E13" s="8">
        <f>E12-0</f>
        <v>0.01247685185185185</v>
      </c>
      <c r="F13" s="180"/>
      <c r="G13" s="8">
        <f>G12-E12</f>
        <v>0.010555555555555554</v>
      </c>
      <c r="H13" s="180"/>
      <c r="I13" s="8">
        <f>I12-G12</f>
        <v>0.011018518518518518</v>
      </c>
      <c r="J13" s="180"/>
      <c r="K13" s="8">
        <f>K12-I12</f>
        <v>0.01369212962962963</v>
      </c>
      <c r="L13" s="180"/>
      <c r="M13" s="8">
        <f>M12-K12</f>
        <v>0.010752314814814819</v>
      </c>
      <c r="N13" s="180"/>
      <c r="O13" s="8">
        <f>O12-M12</f>
        <v>0.011469907407407408</v>
      </c>
      <c r="P13" s="180"/>
      <c r="Q13" s="8">
        <f>Q12-O12</f>
        <v>0.012789351851851857</v>
      </c>
      <c r="R13" s="180"/>
      <c r="S13" s="11">
        <f>S12-Q12</f>
        <v>0.013425925925925924</v>
      </c>
      <c r="T13" s="180"/>
      <c r="U13" s="8">
        <f>U12-S12</f>
        <v>0.012106481481481468</v>
      </c>
      <c r="V13" s="180"/>
      <c r="W13" s="8">
        <f>W12-U12</f>
        <v>0.01349537037037038</v>
      </c>
      <c r="X13" s="180"/>
      <c r="Y13" s="8">
        <f>Y12-W12</f>
        <v>0.013518518518518527</v>
      </c>
      <c r="Z13" s="180"/>
      <c r="AA13" s="8">
        <f>AA12-Y12</f>
        <v>0.015416666666666662</v>
      </c>
      <c r="AB13" s="180"/>
      <c r="AC13" s="8">
        <f>AC12-AA12</f>
        <v>0.011261574074074077</v>
      </c>
      <c r="AD13" s="180"/>
      <c r="AE13" s="8">
        <f>AE12-AC12</f>
        <v>0.014201388888888888</v>
      </c>
      <c r="AF13" s="180"/>
      <c r="AG13" s="8">
        <f>AG12-AE12</f>
        <v>0.012708333333333321</v>
      </c>
      <c r="AH13" s="180"/>
      <c r="AI13" s="8">
        <f>AI12-AG12</f>
        <v>0.013217592592592586</v>
      </c>
      <c r="AJ13" s="180"/>
      <c r="AK13" s="8">
        <f>AK12-AI12</f>
        <v>0.011782407407407436</v>
      </c>
      <c r="AL13" s="180"/>
      <c r="AM13" s="8">
        <f>AM12-AK12</f>
        <v>0.014409722222222227</v>
      </c>
      <c r="AN13" s="180"/>
      <c r="AO13" s="8">
        <f>AO12-AM12</f>
        <v>0.01186342592592593</v>
      </c>
      <c r="AP13" s="180"/>
      <c r="AQ13" s="8">
        <f>AQ12-AO12</f>
        <v>0.012951388888888887</v>
      </c>
      <c r="AR13" s="222"/>
      <c r="AS13" s="223"/>
      <c r="AT13" s="232"/>
      <c r="AU13" s="223"/>
      <c r="AV13" s="225"/>
      <c r="AW13" s="93"/>
      <c r="AX13" s="148"/>
      <c r="AY13" s="148"/>
      <c r="AZ13" s="137"/>
      <c r="BA13" s="140"/>
      <c r="BB13" s="136"/>
      <c r="BC13" s="137"/>
      <c r="BD13" s="136"/>
      <c r="BE13" s="137"/>
      <c r="BF13" s="157"/>
    </row>
    <row r="14" spans="1:58" ht="3" customHeight="1">
      <c r="A14" s="159"/>
      <c r="B14" s="99"/>
      <c r="C14" s="99"/>
      <c r="D14" s="99"/>
      <c r="E14" s="99"/>
      <c r="F14" s="183"/>
      <c r="G14" s="99"/>
      <c r="H14" s="183"/>
      <c r="I14" s="99"/>
      <c r="J14" s="183"/>
      <c r="K14" s="99"/>
      <c r="L14" s="183"/>
      <c r="M14" s="99"/>
      <c r="N14" s="183"/>
      <c r="O14" s="99"/>
      <c r="P14" s="183"/>
      <c r="Q14" s="99"/>
      <c r="R14" s="183"/>
      <c r="S14" s="99"/>
      <c r="T14" s="183"/>
      <c r="U14" s="99"/>
      <c r="V14" s="183"/>
      <c r="W14" s="99"/>
      <c r="X14" s="183"/>
      <c r="Y14" s="99"/>
      <c r="Z14" s="183"/>
      <c r="AA14" s="99"/>
      <c r="AB14" s="183"/>
      <c r="AC14" s="99"/>
      <c r="AD14" s="183"/>
      <c r="AE14" s="99"/>
      <c r="AF14" s="183"/>
      <c r="AG14" s="99"/>
      <c r="AH14" s="183"/>
      <c r="AI14" s="99"/>
      <c r="AJ14" s="183"/>
      <c r="AK14" s="99"/>
      <c r="AL14" s="183"/>
      <c r="AM14" s="99"/>
      <c r="AN14" s="183"/>
      <c r="AO14" s="99"/>
      <c r="AP14" s="183"/>
      <c r="AQ14" s="99"/>
      <c r="AR14" s="99"/>
      <c r="AS14" s="99"/>
      <c r="AT14" s="186"/>
      <c r="AU14" s="99"/>
      <c r="AV14" s="188"/>
      <c r="AW14" s="175"/>
      <c r="AX14" s="145"/>
      <c r="AY14" s="145"/>
      <c r="AZ14" s="145"/>
      <c r="BA14" s="146"/>
      <c r="BB14" s="147"/>
      <c r="BC14" s="145"/>
      <c r="BD14" s="147"/>
      <c r="BE14" s="175"/>
      <c r="BF14" s="160"/>
    </row>
    <row r="15" spans="1:58" ht="12.75" customHeight="1">
      <c r="A15" s="154" t="s">
        <v>43</v>
      </c>
      <c r="B15" s="76"/>
      <c r="C15" s="89" t="s">
        <v>213</v>
      </c>
      <c r="D15" s="76" t="s">
        <v>44</v>
      </c>
      <c r="E15" s="77" t="s">
        <v>0</v>
      </c>
      <c r="F15" s="181"/>
      <c r="G15" s="77" t="s">
        <v>1</v>
      </c>
      <c r="H15" s="181"/>
      <c r="I15" s="77" t="s">
        <v>2</v>
      </c>
      <c r="J15" s="181"/>
      <c r="K15" s="77" t="s">
        <v>3</v>
      </c>
      <c r="L15" s="181"/>
      <c r="M15" s="77" t="s">
        <v>4</v>
      </c>
      <c r="N15" s="181"/>
      <c r="O15" s="77" t="s">
        <v>5</v>
      </c>
      <c r="P15" s="181"/>
      <c r="Q15" s="77" t="s">
        <v>6</v>
      </c>
      <c r="R15" s="181"/>
      <c r="S15" s="77" t="s">
        <v>7</v>
      </c>
      <c r="T15" s="181"/>
      <c r="U15" s="77" t="s">
        <v>8</v>
      </c>
      <c r="V15" s="181"/>
      <c r="W15" s="77" t="s">
        <v>9</v>
      </c>
      <c r="X15" s="181"/>
      <c r="Y15" s="77" t="s">
        <v>10</v>
      </c>
      <c r="Z15" s="181"/>
      <c r="AA15" s="77" t="s">
        <v>11</v>
      </c>
      <c r="AB15" s="181"/>
      <c r="AC15" s="77" t="s">
        <v>12</v>
      </c>
      <c r="AD15" s="181"/>
      <c r="AE15" s="77" t="s">
        <v>13</v>
      </c>
      <c r="AF15" s="181"/>
      <c r="AG15" s="77" t="s">
        <v>14</v>
      </c>
      <c r="AH15" s="181"/>
      <c r="AI15" s="77" t="s">
        <v>15</v>
      </c>
      <c r="AJ15" s="181"/>
      <c r="AK15" s="77" t="s">
        <v>16</v>
      </c>
      <c r="AL15" s="181"/>
      <c r="AM15" s="77" t="s">
        <v>17</v>
      </c>
      <c r="AN15" s="181"/>
      <c r="AO15" s="77" t="s">
        <v>18</v>
      </c>
      <c r="AP15" s="181"/>
      <c r="AQ15" s="77" t="s">
        <v>19</v>
      </c>
      <c r="AR15" s="76"/>
      <c r="AS15" s="76"/>
      <c r="AT15" s="187"/>
      <c r="AU15" s="76"/>
      <c r="AV15" s="189"/>
      <c r="AW15" s="137"/>
      <c r="AX15" s="137"/>
      <c r="AY15" s="137"/>
      <c r="AZ15" s="137"/>
      <c r="BA15" s="140"/>
      <c r="BB15" s="136"/>
      <c r="BC15" s="137"/>
      <c r="BD15" s="136"/>
      <c r="BE15" s="137"/>
      <c r="BF15" s="157"/>
    </row>
    <row r="16" spans="1:58" ht="12.75" customHeight="1">
      <c r="A16" s="156" t="s">
        <v>112</v>
      </c>
      <c r="B16" s="231" t="s">
        <v>7</v>
      </c>
      <c r="C16" s="88" t="s">
        <v>212</v>
      </c>
      <c r="D16" s="76" t="s">
        <v>38</v>
      </c>
      <c r="E16" s="77" t="s">
        <v>150</v>
      </c>
      <c r="F16" s="181"/>
      <c r="G16" s="77" t="s">
        <v>46</v>
      </c>
      <c r="H16" s="181"/>
      <c r="I16" s="77" t="s">
        <v>149</v>
      </c>
      <c r="J16" s="181"/>
      <c r="K16" s="77" t="s">
        <v>150</v>
      </c>
      <c r="L16" s="181"/>
      <c r="M16" s="77" t="s">
        <v>46</v>
      </c>
      <c r="N16" s="181"/>
      <c r="O16" s="77" t="s">
        <v>149</v>
      </c>
      <c r="P16" s="181"/>
      <c r="Q16" s="77" t="s">
        <v>150</v>
      </c>
      <c r="R16" s="181"/>
      <c r="S16" s="77" t="s">
        <v>46</v>
      </c>
      <c r="T16" s="181"/>
      <c r="U16" s="77" t="s">
        <v>149</v>
      </c>
      <c r="V16" s="181"/>
      <c r="W16" s="77" t="s">
        <v>150</v>
      </c>
      <c r="X16" s="181"/>
      <c r="Y16" s="77" t="s">
        <v>46</v>
      </c>
      <c r="Z16" s="181"/>
      <c r="AA16" s="77" t="s">
        <v>149</v>
      </c>
      <c r="AB16" s="181"/>
      <c r="AC16" s="77" t="s">
        <v>150</v>
      </c>
      <c r="AD16" s="181"/>
      <c r="AE16" s="77" t="s">
        <v>46</v>
      </c>
      <c r="AF16" s="181"/>
      <c r="AG16" s="77" t="s">
        <v>149</v>
      </c>
      <c r="AH16" s="181"/>
      <c r="AI16" s="77" t="s">
        <v>150</v>
      </c>
      <c r="AJ16" s="181"/>
      <c r="AK16" s="77" t="s">
        <v>46</v>
      </c>
      <c r="AL16" s="181"/>
      <c r="AM16" s="77" t="s">
        <v>149</v>
      </c>
      <c r="AN16" s="181"/>
      <c r="AO16" s="77" t="s">
        <v>46</v>
      </c>
      <c r="AP16" s="181"/>
      <c r="AQ16" s="77" t="s">
        <v>149</v>
      </c>
      <c r="AR16" s="222" t="s">
        <v>12</v>
      </c>
      <c r="AS16" s="223">
        <f>E19+G19+I19+S19+U19+W19+Y19+AG19+AI19+AQ19</f>
        <v>0.11622685185185185</v>
      </c>
      <c r="AT16" s="232" t="s">
        <v>18</v>
      </c>
      <c r="AU16" s="223">
        <f>K19+M19+O19+Q19+AA19+AC19+AE19+AK19+AM19+AO19</f>
        <v>0.161875</v>
      </c>
      <c r="AV16" s="225" t="s">
        <v>12</v>
      </c>
      <c r="AW16" s="138" t="s">
        <v>112</v>
      </c>
      <c r="AX16" s="139">
        <f>E19+K19+Q19+W19+AC19+AI19</f>
        <v>0.0983101851851852</v>
      </c>
      <c r="AY16" s="139">
        <f>E19+W19+AI19</f>
        <v>0.040671296296296296</v>
      </c>
      <c r="AZ16" s="139">
        <f>AX16-AY16</f>
        <v>0.0576388888888889</v>
      </c>
      <c r="BA16" s="140">
        <v>3</v>
      </c>
      <c r="BB16" s="136">
        <f>AY16/BA16</f>
        <v>0.013557098765432098</v>
      </c>
      <c r="BC16" s="137">
        <v>3</v>
      </c>
      <c r="BD16" s="136">
        <f>AZ16/BC16</f>
        <v>0.019212962962962966</v>
      </c>
      <c r="BE16" s="137">
        <f>RANK(BB16,BB4:BB120,1)</f>
        <v>49</v>
      </c>
      <c r="BF16" s="157">
        <f>RANK(BD16,BD4:BD120,1)</f>
        <v>52</v>
      </c>
    </row>
    <row r="17" spans="1:58" ht="12.75" customHeight="1">
      <c r="A17" s="156" t="s">
        <v>117</v>
      </c>
      <c r="B17" s="231"/>
      <c r="C17" s="88" t="s">
        <v>63</v>
      </c>
      <c r="D17" s="2" t="s">
        <v>210</v>
      </c>
      <c r="E17" s="89" t="s">
        <v>46</v>
      </c>
      <c r="F17" s="182"/>
      <c r="G17" s="89" t="s">
        <v>46</v>
      </c>
      <c r="H17" s="182"/>
      <c r="I17" s="89" t="s">
        <v>46</v>
      </c>
      <c r="J17" s="182"/>
      <c r="K17" s="89" t="s">
        <v>45</v>
      </c>
      <c r="L17" s="182"/>
      <c r="M17" s="89" t="s">
        <v>45</v>
      </c>
      <c r="N17" s="182"/>
      <c r="O17" s="77" t="s">
        <v>45</v>
      </c>
      <c r="P17" s="181"/>
      <c r="Q17" s="77" t="s">
        <v>45</v>
      </c>
      <c r="R17" s="181"/>
      <c r="S17" s="77" t="s">
        <v>46</v>
      </c>
      <c r="T17" s="181"/>
      <c r="U17" s="77" t="s">
        <v>46</v>
      </c>
      <c r="V17" s="181"/>
      <c r="W17" s="77" t="s">
        <v>46</v>
      </c>
      <c r="X17" s="181"/>
      <c r="Y17" s="77" t="s">
        <v>46</v>
      </c>
      <c r="Z17" s="181"/>
      <c r="AA17" s="77" t="s">
        <v>45</v>
      </c>
      <c r="AB17" s="181"/>
      <c r="AC17" s="77" t="s">
        <v>45</v>
      </c>
      <c r="AD17" s="181"/>
      <c r="AE17" s="77" t="s">
        <v>45</v>
      </c>
      <c r="AF17" s="181"/>
      <c r="AG17" s="77" t="s">
        <v>46</v>
      </c>
      <c r="AH17" s="181"/>
      <c r="AI17" s="77" t="s">
        <v>46</v>
      </c>
      <c r="AJ17" s="181"/>
      <c r="AK17" s="77" t="s">
        <v>45</v>
      </c>
      <c r="AL17" s="181"/>
      <c r="AM17" s="77" t="s">
        <v>45</v>
      </c>
      <c r="AN17" s="181"/>
      <c r="AO17" s="77" t="s">
        <v>45</v>
      </c>
      <c r="AP17" s="181"/>
      <c r="AQ17" s="77" t="s">
        <v>46</v>
      </c>
      <c r="AR17" s="222"/>
      <c r="AS17" s="223"/>
      <c r="AT17" s="232"/>
      <c r="AU17" s="223"/>
      <c r="AV17" s="225"/>
      <c r="AW17" s="138" t="s">
        <v>117</v>
      </c>
      <c r="AX17" s="139">
        <f>G19+M19+S19+Y19+AE19+AK19+AO19</f>
        <v>0.08708333333333326</v>
      </c>
      <c r="AY17" s="139">
        <f>G19+S19+Y19</f>
        <v>0.030497685185185176</v>
      </c>
      <c r="AZ17" s="139">
        <f>AX17-AY17</f>
        <v>0.056585648148148086</v>
      </c>
      <c r="BA17" s="140">
        <v>3</v>
      </c>
      <c r="BB17" s="136">
        <f>AY17/BA17</f>
        <v>0.010165895061728393</v>
      </c>
      <c r="BC17" s="137">
        <v>4</v>
      </c>
      <c r="BD17" s="136">
        <f>AZ17/BC17</f>
        <v>0.014146412037037022</v>
      </c>
      <c r="BE17" s="137">
        <f>RANK(BB17,BB4:BB120,1)</f>
        <v>12</v>
      </c>
      <c r="BF17" s="157">
        <f>RANK(BD17,BD4:BD120,1)</f>
        <v>24</v>
      </c>
    </row>
    <row r="18" spans="1:58" ht="12.75" customHeight="1">
      <c r="A18" s="156" t="s">
        <v>118</v>
      </c>
      <c r="B18" s="231"/>
      <c r="C18" s="88" t="s">
        <v>91</v>
      </c>
      <c r="D18" s="76" t="s">
        <v>40</v>
      </c>
      <c r="E18" s="3">
        <v>0.012037037037037035</v>
      </c>
      <c r="F18" s="179"/>
      <c r="G18" s="3">
        <v>0.02199074074074074</v>
      </c>
      <c r="H18" s="179" t="s">
        <v>7</v>
      </c>
      <c r="I18" s="3">
        <v>0.03252314814814815</v>
      </c>
      <c r="J18" s="179" t="s">
        <v>4</v>
      </c>
      <c r="K18" s="3">
        <v>0.05148148148148148</v>
      </c>
      <c r="L18" s="179" t="s">
        <v>14</v>
      </c>
      <c r="M18" s="3">
        <v>0.06515046296296297</v>
      </c>
      <c r="N18" s="179" t="s">
        <v>12</v>
      </c>
      <c r="O18" s="3">
        <v>0.08025462962962963</v>
      </c>
      <c r="P18" s="179" t="s">
        <v>16</v>
      </c>
      <c r="Q18" s="3">
        <v>0.09893518518518518</v>
      </c>
      <c r="R18" s="179" t="s">
        <v>17</v>
      </c>
      <c r="S18" s="3">
        <v>0.10914351851851851</v>
      </c>
      <c r="T18" s="179" t="s">
        <v>15</v>
      </c>
      <c r="U18" s="3">
        <v>0.12052083333333334</v>
      </c>
      <c r="V18" s="179" t="s">
        <v>15</v>
      </c>
      <c r="W18" s="3">
        <v>0.13449074074074074</v>
      </c>
      <c r="X18" s="179" t="s">
        <v>14</v>
      </c>
      <c r="Y18" s="3">
        <v>0.14482638888888888</v>
      </c>
      <c r="Z18" s="179" t="s">
        <v>14</v>
      </c>
      <c r="AA18" s="3">
        <v>0.16131944444444443</v>
      </c>
      <c r="AB18" s="179" t="s">
        <v>14</v>
      </c>
      <c r="AC18" s="3">
        <v>0.18131944444444445</v>
      </c>
      <c r="AD18" s="179" t="s">
        <v>15</v>
      </c>
      <c r="AE18" s="3">
        <v>0.19534722222222223</v>
      </c>
      <c r="AF18" s="179" t="s">
        <v>15</v>
      </c>
      <c r="AG18" s="3">
        <v>0.2069212962962963</v>
      </c>
      <c r="AH18" s="179" t="s">
        <v>15</v>
      </c>
      <c r="AI18" s="3">
        <v>0.22158564814814816</v>
      </c>
      <c r="AJ18" s="179" t="s">
        <v>15</v>
      </c>
      <c r="AK18" s="3">
        <v>0.23594907407407406</v>
      </c>
      <c r="AL18" s="179" t="s">
        <v>15</v>
      </c>
      <c r="AM18" s="3">
        <v>0.25200231481481483</v>
      </c>
      <c r="AN18" s="179" t="s">
        <v>13</v>
      </c>
      <c r="AO18" s="3">
        <v>0.26652777777777775</v>
      </c>
      <c r="AP18" s="179" t="s">
        <v>13</v>
      </c>
      <c r="AQ18" s="26">
        <v>0.2781018518518518</v>
      </c>
      <c r="AR18" s="222"/>
      <c r="AS18" s="223"/>
      <c r="AT18" s="232"/>
      <c r="AU18" s="223"/>
      <c r="AV18" s="225"/>
      <c r="AW18" s="138" t="s">
        <v>118</v>
      </c>
      <c r="AX18" s="139">
        <f>I19+O19+U19+AA19+AG19+AM19+AQ19</f>
        <v>0.09270833333333336</v>
      </c>
      <c r="AY18" s="139">
        <f>I19+U19+AG19+AQ19</f>
        <v>0.04505787037037037</v>
      </c>
      <c r="AZ18" s="139">
        <f>AX18-AY18</f>
        <v>0.04765046296296299</v>
      </c>
      <c r="BA18" s="140">
        <v>4</v>
      </c>
      <c r="BB18" s="136">
        <f>AY18/BA18</f>
        <v>0.011264467592592593</v>
      </c>
      <c r="BC18" s="137">
        <v>3</v>
      </c>
      <c r="BD18" s="136">
        <f>AZ18/BC18</f>
        <v>0.015883487654321</v>
      </c>
      <c r="BE18" s="137">
        <f>RANK(BB18,BB4:BB120,1)</f>
        <v>26</v>
      </c>
      <c r="BF18" s="157">
        <f>RANK(BD18,BD4:BD120,1)</f>
        <v>33</v>
      </c>
    </row>
    <row r="19" spans="1:58" ht="15.75" customHeight="1">
      <c r="A19" s="154"/>
      <c r="B19" s="76"/>
      <c r="C19" s="117"/>
      <c r="D19" s="76" t="s">
        <v>41</v>
      </c>
      <c r="E19" s="8">
        <f>E18-0</f>
        <v>0.012037037037037035</v>
      </c>
      <c r="F19" s="180"/>
      <c r="G19" s="8">
        <f>G18-E18</f>
        <v>0.009953703703703706</v>
      </c>
      <c r="H19" s="180"/>
      <c r="I19" s="8">
        <f>I18-G18</f>
        <v>0.010532407407407407</v>
      </c>
      <c r="J19" s="180"/>
      <c r="K19" s="8">
        <f>K18-I18</f>
        <v>0.018958333333333334</v>
      </c>
      <c r="L19" s="180"/>
      <c r="M19" s="8">
        <f>M18-K18</f>
        <v>0.013668981481481483</v>
      </c>
      <c r="N19" s="180"/>
      <c r="O19" s="8">
        <f>O18-M18</f>
        <v>0.015104166666666669</v>
      </c>
      <c r="P19" s="180"/>
      <c r="Q19" s="8">
        <f>Q18-O18</f>
        <v>0.018680555555555547</v>
      </c>
      <c r="R19" s="180"/>
      <c r="S19" s="8">
        <f>S18-Q18</f>
        <v>0.010208333333333333</v>
      </c>
      <c r="T19" s="180"/>
      <c r="U19" s="8">
        <f>U18-S18</f>
        <v>0.011377314814814826</v>
      </c>
      <c r="V19" s="180"/>
      <c r="W19" s="8">
        <f>W18-U18</f>
        <v>0.013969907407407403</v>
      </c>
      <c r="X19" s="180"/>
      <c r="Y19" s="8">
        <f>Y18-W18</f>
        <v>0.010335648148148135</v>
      </c>
      <c r="Z19" s="180"/>
      <c r="AA19" s="8">
        <f>AA18-Y18</f>
        <v>0.016493055555555552</v>
      </c>
      <c r="AB19" s="180"/>
      <c r="AC19" s="8">
        <f>AC18-AA18</f>
        <v>0.020000000000000018</v>
      </c>
      <c r="AD19" s="180"/>
      <c r="AE19" s="8">
        <f>AE18-AC18</f>
        <v>0.014027777777777778</v>
      </c>
      <c r="AF19" s="180"/>
      <c r="AG19" s="8">
        <f>AG18-AE18</f>
        <v>0.01157407407407407</v>
      </c>
      <c r="AH19" s="180"/>
      <c r="AI19" s="8">
        <f>AI18-AG18</f>
        <v>0.014664351851851859</v>
      </c>
      <c r="AJ19" s="180"/>
      <c r="AK19" s="8">
        <f>AK18-AI18</f>
        <v>0.014363425925925905</v>
      </c>
      <c r="AL19" s="180"/>
      <c r="AM19" s="8">
        <f>AM18-AK18</f>
        <v>0.01605324074074077</v>
      </c>
      <c r="AN19" s="180"/>
      <c r="AO19" s="8">
        <f>AO18-AM18</f>
        <v>0.01452546296296292</v>
      </c>
      <c r="AP19" s="180"/>
      <c r="AQ19" s="8">
        <f>AQ18-AO18</f>
        <v>0.01157407407407407</v>
      </c>
      <c r="AR19" s="222"/>
      <c r="AS19" s="223"/>
      <c r="AT19" s="232"/>
      <c r="AU19" s="223"/>
      <c r="AV19" s="225"/>
      <c r="AW19" s="93"/>
      <c r="AX19" s="148"/>
      <c r="AY19" s="148"/>
      <c r="AZ19" s="137"/>
      <c r="BA19" s="140"/>
      <c r="BB19" s="136"/>
      <c r="BC19" s="137"/>
      <c r="BD19" s="136"/>
      <c r="BE19" s="137"/>
      <c r="BF19" s="157"/>
    </row>
    <row r="20" spans="1:58" ht="3" customHeight="1">
      <c r="A20" s="159"/>
      <c r="B20" s="99"/>
      <c r="C20" s="99"/>
      <c r="D20" s="99"/>
      <c r="E20" s="99"/>
      <c r="F20" s="183"/>
      <c r="G20" s="99"/>
      <c r="H20" s="183"/>
      <c r="I20" s="99"/>
      <c r="J20" s="183"/>
      <c r="K20" s="99"/>
      <c r="L20" s="183"/>
      <c r="M20" s="99"/>
      <c r="N20" s="183"/>
      <c r="O20" s="99"/>
      <c r="P20" s="183"/>
      <c r="Q20" s="99"/>
      <c r="R20" s="183"/>
      <c r="S20" s="99"/>
      <c r="T20" s="183"/>
      <c r="U20" s="99"/>
      <c r="V20" s="183"/>
      <c r="W20" s="99"/>
      <c r="X20" s="183"/>
      <c r="Y20" s="99"/>
      <c r="Z20" s="183"/>
      <c r="AA20" s="99"/>
      <c r="AB20" s="183"/>
      <c r="AC20" s="99"/>
      <c r="AD20" s="183"/>
      <c r="AE20" s="99"/>
      <c r="AF20" s="183"/>
      <c r="AG20" s="99"/>
      <c r="AH20" s="183"/>
      <c r="AI20" s="99"/>
      <c r="AJ20" s="183"/>
      <c r="AK20" s="99"/>
      <c r="AL20" s="183"/>
      <c r="AM20" s="99"/>
      <c r="AN20" s="183"/>
      <c r="AO20" s="99"/>
      <c r="AP20" s="183"/>
      <c r="AQ20" s="99"/>
      <c r="AR20" s="99"/>
      <c r="AS20" s="99"/>
      <c r="AT20" s="186"/>
      <c r="AU20" s="99"/>
      <c r="AV20" s="188"/>
      <c r="AW20" s="145"/>
      <c r="AX20" s="145"/>
      <c r="AY20" s="145"/>
      <c r="AZ20" s="145"/>
      <c r="BA20" s="146"/>
      <c r="BB20" s="147"/>
      <c r="BC20" s="145"/>
      <c r="BD20" s="147"/>
      <c r="BE20" s="175"/>
      <c r="BF20" s="160"/>
    </row>
    <row r="21" spans="1:58" ht="15" customHeight="1">
      <c r="A21" s="154" t="s">
        <v>43</v>
      </c>
      <c r="B21" s="76"/>
      <c r="C21" s="116" t="s">
        <v>214</v>
      </c>
      <c r="D21" s="76" t="s">
        <v>44</v>
      </c>
      <c r="E21" s="77" t="s">
        <v>0</v>
      </c>
      <c r="F21" s="181"/>
      <c r="G21" s="77" t="s">
        <v>1</v>
      </c>
      <c r="H21" s="181"/>
      <c r="I21" s="77" t="s">
        <v>2</v>
      </c>
      <c r="J21" s="181"/>
      <c r="K21" s="77" t="s">
        <v>3</v>
      </c>
      <c r="L21" s="181"/>
      <c r="M21" s="77" t="s">
        <v>4</v>
      </c>
      <c r="N21" s="181"/>
      <c r="O21" s="77" t="s">
        <v>5</v>
      </c>
      <c r="P21" s="181"/>
      <c r="Q21" s="77" t="s">
        <v>6</v>
      </c>
      <c r="R21" s="181"/>
      <c r="S21" s="77" t="s">
        <v>7</v>
      </c>
      <c r="T21" s="181"/>
      <c r="U21" s="77" t="s">
        <v>8</v>
      </c>
      <c r="V21" s="181"/>
      <c r="W21" s="77" t="s">
        <v>9</v>
      </c>
      <c r="X21" s="181"/>
      <c r="Y21" s="77" t="s">
        <v>10</v>
      </c>
      <c r="Z21" s="181"/>
      <c r="AA21" s="77" t="s">
        <v>11</v>
      </c>
      <c r="AB21" s="181"/>
      <c r="AC21" s="77" t="s">
        <v>12</v>
      </c>
      <c r="AD21" s="181"/>
      <c r="AE21" s="77" t="s">
        <v>13</v>
      </c>
      <c r="AF21" s="181"/>
      <c r="AG21" s="77" t="s">
        <v>14</v>
      </c>
      <c r="AH21" s="181"/>
      <c r="AI21" s="77" t="s">
        <v>15</v>
      </c>
      <c r="AJ21" s="181"/>
      <c r="AK21" s="77" t="s">
        <v>16</v>
      </c>
      <c r="AL21" s="181"/>
      <c r="AM21" s="77" t="s">
        <v>17</v>
      </c>
      <c r="AN21" s="181"/>
      <c r="AO21" s="77" t="s">
        <v>18</v>
      </c>
      <c r="AP21" s="181"/>
      <c r="AQ21" s="77" t="s">
        <v>19</v>
      </c>
      <c r="AR21" s="76"/>
      <c r="AS21" s="76"/>
      <c r="AT21" s="187"/>
      <c r="AU21" s="76"/>
      <c r="AV21" s="189"/>
      <c r="AW21" s="137"/>
      <c r="AX21" s="137"/>
      <c r="AY21" s="137"/>
      <c r="AZ21" s="137"/>
      <c r="BA21" s="140"/>
      <c r="BB21" s="136"/>
      <c r="BC21" s="137"/>
      <c r="BD21" s="136"/>
      <c r="BE21" s="137"/>
      <c r="BF21" s="157"/>
    </row>
    <row r="22" spans="1:58" ht="15" customHeight="1">
      <c r="A22" s="156" t="s">
        <v>119</v>
      </c>
      <c r="B22" s="233" t="s">
        <v>0</v>
      </c>
      <c r="C22" s="128" t="s">
        <v>215</v>
      </c>
      <c r="D22" s="76" t="s">
        <v>38</v>
      </c>
      <c r="E22" s="77" t="s">
        <v>149</v>
      </c>
      <c r="F22" s="181"/>
      <c r="G22" s="77" t="s">
        <v>46</v>
      </c>
      <c r="H22" s="181"/>
      <c r="I22" s="89" t="s">
        <v>150</v>
      </c>
      <c r="J22" s="182"/>
      <c r="K22" s="89" t="s">
        <v>149</v>
      </c>
      <c r="L22" s="182"/>
      <c r="M22" s="77" t="s">
        <v>46</v>
      </c>
      <c r="N22" s="181"/>
      <c r="O22" s="77" t="s">
        <v>150</v>
      </c>
      <c r="P22" s="181"/>
      <c r="Q22" s="77" t="s">
        <v>149</v>
      </c>
      <c r="R22" s="181"/>
      <c r="S22" s="77" t="s">
        <v>46</v>
      </c>
      <c r="T22" s="181"/>
      <c r="U22" s="77" t="s">
        <v>150</v>
      </c>
      <c r="V22" s="181"/>
      <c r="W22" s="77" t="s">
        <v>149</v>
      </c>
      <c r="X22" s="181"/>
      <c r="Y22" s="77" t="s">
        <v>46</v>
      </c>
      <c r="Z22" s="181"/>
      <c r="AA22" s="77" t="s">
        <v>150</v>
      </c>
      <c r="AB22" s="181"/>
      <c r="AC22" s="77" t="s">
        <v>149</v>
      </c>
      <c r="AD22" s="181"/>
      <c r="AE22" s="77" t="s">
        <v>46</v>
      </c>
      <c r="AF22" s="181"/>
      <c r="AG22" s="77" t="s">
        <v>150</v>
      </c>
      <c r="AH22" s="181"/>
      <c r="AI22" s="77" t="s">
        <v>149</v>
      </c>
      <c r="AJ22" s="181"/>
      <c r="AK22" s="77" t="s">
        <v>46</v>
      </c>
      <c r="AL22" s="181"/>
      <c r="AM22" s="77" t="s">
        <v>150</v>
      </c>
      <c r="AN22" s="181"/>
      <c r="AO22" s="77" t="s">
        <v>149</v>
      </c>
      <c r="AP22" s="181"/>
      <c r="AQ22" s="77" t="s">
        <v>46</v>
      </c>
      <c r="AR22" s="222" t="s">
        <v>15</v>
      </c>
      <c r="AS22" s="223">
        <f>E25+K25+O25+Q25+W25+AA25+AC25+AK25+AM25+AQ25</f>
        <v>0.11634259259259258</v>
      </c>
      <c r="AT22" s="232" t="s">
        <v>8</v>
      </c>
      <c r="AU22" s="223">
        <f>G25+I25+M25+S25+U25+Y25+AE25+AG25+AI25+AO25</f>
        <v>0.16991898148148152</v>
      </c>
      <c r="AV22" s="225" t="s">
        <v>16</v>
      </c>
      <c r="AW22" s="138" t="s">
        <v>119</v>
      </c>
      <c r="AX22" s="139">
        <f>I25+O25+U25+AA25+AG25+AM25</f>
        <v>0.08729166666666668</v>
      </c>
      <c r="AY22" s="139">
        <f>O25+AA25+AM25</f>
        <v>0.03502314814814815</v>
      </c>
      <c r="AZ22" s="139">
        <f>AX22-AY22</f>
        <v>0.052268518518518534</v>
      </c>
      <c r="BA22" s="140">
        <v>3</v>
      </c>
      <c r="BB22" s="136">
        <f>AY22/BA22</f>
        <v>0.011674382716049383</v>
      </c>
      <c r="BC22" s="137">
        <v>3</v>
      </c>
      <c r="BD22" s="136">
        <f>AZ22/BC22</f>
        <v>0.017422839506172846</v>
      </c>
      <c r="BE22" s="137">
        <f>RANK(BB22,BB4:BB120,1)</f>
        <v>35</v>
      </c>
      <c r="BF22" s="157">
        <f>RANK(BD22,BD4:BD120,1)</f>
        <v>44</v>
      </c>
    </row>
    <row r="23" spans="1:58" ht="15.75" customHeight="1">
      <c r="A23" s="156" t="s">
        <v>121</v>
      </c>
      <c r="B23" s="233"/>
      <c r="C23" s="128" t="s">
        <v>216</v>
      </c>
      <c r="D23" s="2" t="s">
        <v>210</v>
      </c>
      <c r="E23" s="89" t="s">
        <v>46</v>
      </c>
      <c r="F23" s="182"/>
      <c r="G23" s="89" t="s">
        <v>45</v>
      </c>
      <c r="H23" s="182"/>
      <c r="I23" s="89" t="s">
        <v>45</v>
      </c>
      <c r="J23" s="182"/>
      <c r="K23" s="89" t="s">
        <v>46</v>
      </c>
      <c r="L23" s="182"/>
      <c r="M23" s="89" t="s">
        <v>45</v>
      </c>
      <c r="N23" s="182"/>
      <c r="O23" s="77" t="s">
        <v>46</v>
      </c>
      <c r="P23" s="181"/>
      <c r="Q23" s="77" t="s">
        <v>46</v>
      </c>
      <c r="R23" s="181"/>
      <c r="S23" s="77" t="s">
        <v>45</v>
      </c>
      <c r="T23" s="181"/>
      <c r="U23" s="77" t="s">
        <v>45</v>
      </c>
      <c r="V23" s="181"/>
      <c r="W23" s="77" t="s">
        <v>46</v>
      </c>
      <c r="X23" s="181"/>
      <c r="Y23" s="77" t="s">
        <v>45</v>
      </c>
      <c r="Z23" s="181"/>
      <c r="AA23" s="77" t="s">
        <v>46</v>
      </c>
      <c r="AB23" s="181"/>
      <c r="AC23" s="77" t="s">
        <v>46</v>
      </c>
      <c r="AD23" s="181"/>
      <c r="AE23" s="77" t="s">
        <v>45</v>
      </c>
      <c r="AF23" s="181"/>
      <c r="AG23" s="77" t="s">
        <v>45</v>
      </c>
      <c r="AH23" s="181"/>
      <c r="AI23" s="77" t="s">
        <v>45</v>
      </c>
      <c r="AJ23" s="181"/>
      <c r="AK23" s="77" t="s">
        <v>46</v>
      </c>
      <c r="AL23" s="181"/>
      <c r="AM23" s="77" t="s">
        <v>46</v>
      </c>
      <c r="AN23" s="181"/>
      <c r="AO23" s="77" t="s">
        <v>45</v>
      </c>
      <c r="AP23" s="181"/>
      <c r="AQ23" s="77" t="s">
        <v>46</v>
      </c>
      <c r="AR23" s="222"/>
      <c r="AS23" s="223"/>
      <c r="AT23" s="232"/>
      <c r="AU23" s="223"/>
      <c r="AV23" s="225"/>
      <c r="AW23" s="138" t="s">
        <v>121</v>
      </c>
      <c r="AX23" s="139">
        <f>G25+M25+S25+Y25+AE25+AK25+AQ25</f>
        <v>0.10696759259259267</v>
      </c>
      <c r="AY23" s="139">
        <f>AK25+AQ25</f>
        <v>0.023935185185185226</v>
      </c>
      <c r="AZ23" s="139">
        <f>AX23-AY23</f>
        <v>0.08303240740740744</v>
      </c>
      <c r="BA23" s="140">
        <v>2</v>
      </c>
      <c r="BB23" s="136">
        <f>AY23/BA23</f>
        <v>0.011967592592592613</v>
      </c>
      <c r="BC23" s="137">
        <v>5</v>
      </c>
      <c r="BD23" s="136">
        <f>AZ23/BC23</f>
        <v>0.01660648148148149</v>
      </c>
      <c r="BE23" s="137">
        <f>RANK(BB23,BB4:BB120,1)</f>
        <v>38</v>
      </c>
      <c r="BF23" s="157">
        <f>RANK(BD23,BD4:BD120,1)</f>
        <v>38</v>
      </c>
    </row>
    <row r="24" spans="1:58" ht="15" customHeight="1">
      <c r="A24" s="156" t="s">
        <v>122</v>
      </c>
      <c r="B24" s="233"/>
      <c r="C24" s="128" t="s">
        <v>217</v>
      </c>
      <c r="D24" s="76" t="s">
        <v>40</v>
      </c>
      <c r="E24" s="3">
        <v>0.01087962962962963</v>
      </c>
      <c r="F24" s="179" t="s">
        <v>10</v>
      </c>
      <c r="G24" s="3">
        <v>0.027083333333333334</v>
      </c>
      <c r="H24" s="179" t="s">
        <v>18</v>
      </c>
      <c r="I24" s="3">
        <v>0.043738425925925924</v>
      </c>
      <c r="J24" s="179" t="s">
        <v>19</v>
      </c>
      <c r="K24" s="3">
        <v>0.05517361111111111</v>
      </c>
      <c r="L24" s="179" t="s">
        <v>17</v>
      </c>
      <c r="M24" s="3">
        <v>0.07239583333333334</v>
      </c>
      <c r="N24" s="179" t="s">
        <v>18</v>
      </c>
      <c r="O24" s="3">
        <v>0.08378472222222222</v>
      </c>
      <c r="P24" s="179" t="s">
        <v>17</v>
      </c>
      <c r="Q24" s="3">
        <v>0.09538194444444444</v>
      </c>
      <c r="R24" s="179" t="s">
        <v>16</v>
      </c>
      <c r="S24" s="3">
        <v>0.11206018518518518</v>
      </c>
      <c r="T24" s="179" t="s">
        <v>16</v>
      </c>
      <c r="U24" s="3">
        <v>0.12986111111111112</v>
      </c>
      <c r="V24" s="179" t="s">
        <v>17</v>
      </c>
      <c r="W24" s="3">
        <v>0.14145833333333332</v>
      </c>
      <c r="X24" s="179" t="s">
        <v>17</v>
      </c>
      <c r="Y24" s="3">
        <v>0.15790509259259258</v>
      </c>
      <c r="Z24" s="179" t="s">
        <v>16</v>
      </c>
      <c r="AA24" s="3">
        <v>0.1696064814814815</v>
      </c>
      <c r="AB24" s="179" t="s">
        <v>16</v>
      </c>
      <c r="AC24" s="3">
        <v>0.18148148148148147</v>
      </c>
      <c r="AD24" s="179" t="s">
        <v>16</v>
      </c>
      <c r="AE24" s="3">
        <v>0.19796296296296298</v>
      </c>
      <c r="AF24" s="179" t="s">
        <v>16</v>
      </c>
      <c r="AG24" s="3">
        <v>0.215775462962963</v>
      </c>
      <c r="AH24" s="179" t="s">
        <v>16</v>
      </c>
      <c r="AI24" s="3">
        <v>0.2328935185185185</v>
      </c>
      <c r="AJ24" s="179" t="s">
        <v>16</v>
      </c>
      <c r="AK24" s="3">
        <v>0.24493055555555557</v>
      </c>
      <c r="AL24" s="179" t="s">
        <v>16</v>
      </c>
      <c r="AM24" s="3">
        <v>0.2568634259259259</v>
      </c>
      <c r="AN24" s="179" t="s">
        <v>16</v>
      </c>
      <c r="AO24" s="3">
        <v>0.27436342592592594</v>
      </c>
      <c r="AP24" s="179" t="s">
        <v>16</v>
      </c>
      <c r="AQ24" s="26">
        <v>0.2862615740740741</v>
      </c>
      <c r="AR24" s="222"/>
      <c r="AS24" s="223"/>
      <c r="AT24" s="232"/>
      <c r="AU24" s="223"/>
      <c r="AV24" s="225"/>
      <c r="AW24" s="138" t="s">
        <v>122</v>
      </c>
      <c r="AX24" s="139">
        <f>E25+K25+Q25+W25+AC25+AI25+AO25</f>
        <v>0.09200231481481473</v>
      </c>
      <c r="AY24" s="139">
        <f>E25+K25+Q25+W25+AC25</f>
        <v>0.057384259259259204</v>
      </c>
      <c r="AZ24" s="139">
        <f>AX24-AY24</f>
        <v>0.03461805555555553</v>
      </c>
      <c r="BA24" s="140">
        <v>5</v>
      </c>
      <c r="BB24" s="136">
        <f>AY24/BA24</f>
        <v>0.01147685185185184</v>
      </c>
      <c r="BC24" s="137">
        <v>2</v>
      </c>
      <c r="BD24" s="136">
        <f>AZ24/BC24</f>
        <v>0.017309027777777763</v>
      </c>
      <c r="BE24" s="137">
        <f>RANK(BB24,BB4:BB120,1)</f>
        <v>30</v>
      </c>
      <c r="BF24" s="157">
        <f>RANK(BD24,BD4:BD120,1)</f>
        <v>43</v>
      </c>
    </row>
    <row r="25" spans="1:58" ht="15.75" customHeight="1">
      <c r="A25" s="154"/>
      <c r="B25" s="76"/>
      <c r="C25" s="117"/>
      <c r="D25" s="76" t="s">
        <v>41</v>
      </c>
      <c r="E25" s="8">
        <f>E24-0</f>
        <v>0.01087962962962963</v>
      </c>
      <c r="F25" s="180"/>
      <c r="G25" s="8">
        <f>G24-E24</f>
        <v>0.016203703703703706</v>
      </c>
      <c r="H25" s="180"/>
      <c r="I25" s="8">
        <f>I24-G24</f>
        <v>0.01665509259259259</v>
      </c>
      <c r="J25" s="180"/>
      <c r="K25" s="8">
        <f>K24-I24</f>
        <v>0.011435185185185187</v>
      </c>
      <c r="L25" s="180"/>
      <c r="M25" s="8">
        <f>M24-K24</f>
        <v>0.01722222222222223</v>
      </c>
      <c r="N25" s="180"/>
      <c r="O25" s="8">
        <f>O24-M24</f>
        <v>0.011388888888888879</v>
      </c>
      <c r="P25" s="180"/>
      <c r="Q25" s="8">
        <f>Q24-O24</f>
        <v>0.011597222222222217</v>
      </c>
      <c r="R25" s="180"/>
      <c r="S25" s="8">
        <f>S24-Q24</f>
        <v>0.016678240740740743</v>
      </c>
      <c r="T25" s="180"/>
      <c r="U25" s="8">
        <f>U24-S24</f>
        <v>0.017800925925925942</v>
      </c>
      <c r="V25" s="180"/>
      <c r="W25" s="8">
        <f>W24-U24</f>
        <v>0.011597222222222203</v>
      </c>
      <c r="X25" s="180"/>
      <c r="Y25" s="8">
        <f>Y24-W24</f>
        <v>0.016446759259259258</v>
      </c>
      <c r="Z25" s="180"/>
      <c r="AA25" s="8">
        <f>AA24-Y24</f>
        <v>0.011701388888888914</v>
      </c>
      <c r="AB25" s="180"/>
      <c r="AC25" s="8">
        <f>AC24-AA24</f>
        <v>0.011874999999999969</v>
      </c>
      <c r="AD25" s="180"/>
      <c r="AE25" s="8">
        <f>AE24-AC24</f>
        <v>0.016481481481481514</v>
      </c>
      <c r="AF25" s="180"/>
      <c r="AG25" s="8">
        <f>AG24-AE24</f>
        <v>0.01781250000000001</v>
      </c>
      <c r="AH25" s="180"/>
      <c r="AI25" s="8">
        <f>AI24-AG24</f>
        <v>0.01711805555555551</v>
      </c>
      <c r="AJ25" s="180"/>
      <c r="AK25" s="8">
        <f>AK24-AI24</f>
        <v>0.012037037037037068</v>
      </c>
      <c r="AL25" s="180"/>
      <c r="AM25" s="8">
        <f>AM24-AK24</f>
        <v>0.011932870370370358</v>
      </c>
      <c r="AN25" s="180"/>
      <c r="AO25" s="8">
        <f>AO24-AM24</f>
        <v>0.017500000000000016</v>
      </c>
      <c r="AP25" s="180"/>
      <c r="AQ25" s="8">
        <f>AQ24-AO24</f>
        <v>0.011898148148148158</v>
      </c>
      <c r="AR25" s="222"/>
      <c r="AS25" s="223"/>
      <c r="AT25" s="232"/>
      <c r="AU25" s="223"/>
      <c r="AV25" s="225"/>
      <c r="AW25" s="93"/>
      <c r="AX25" s="148"/>
      <c r="AY25" s="148"/>
      <c r="AZ25" s="137"/>
      <c r="BA25" s="140"/>
      <c r="BB25" s="136"/>
      <c r="BC25" s="137"/>
      <c r="BD25" s="136"/>
      <c r="BE25" s="137"/>
      <c r="BF25" s="157"/>
    </row>
    <row r="26" spans="1:58" ht="3" customHeight="1">
      <c r="A26" s="159"/>
      <c r="B26" s="99"/>
      <c r="C26" s="99"/>
      <c r="D26" s="99"/>
      <c r="E26" s="99"/>
      <c r="F26" s="183"/>
      <c r="G26" s="99"/>
      <c r="H26" s="183"/>
      <c r="I26" s="99"/>
      <c r="J26" s="183"/>
      <c r="K26" s="99"/>
      <c r="L26" s="183"/>
      <c r="M26" s="99"/>
      <c r="N26" s="183"/>
      <c r="O26" s="99"/>
      <c r="P26" s="183"/>
      <c r="Q26" s="99"/>
      <c r="R26" s="183"/>
      <c r="S26" s="99"/>
      <c r="T26" s="183"/>
      <c r="U26" s="99"/>
      <c r="V26" s="183"/>
      <c r="W26" s="99"/>
      <c r="X26" s="183"/>
      <c r="Y26" s="99"/>
      <c r="Z26" s="183"/>
      <c r="AA26" s="99"/>
      <c r="AB26" s="183"/>
      <c r="AC26" s="99"/>
      <c r="AD26" s="183"/>
      <c r="AE26" s="99"/>
      <c r="AF26" s="183"/>
      <c r="AG26" s="99"/>
      <c r="AH26" s="183"/>
      <c r="AI26" s="99"/>
      <c r="AJ26" s="183"/>
      <c r="AK26" s="99"/>
      <c r="AL26" s="183"/>
      <c r="AM26" s="99"/>
      <c r="AN26" s="183"/>
      <c r="AO26" s="99"/>
      <c r="AP26" s="183"/>
      <c r="AQ26" s="99"/>
      <c r="AR26" s="99"/>
      <c r="AS26" s="99"/>
      <c r="AT26" s="186"/>
      <c r="AU26" s="99"/>
      <c r="AV26" s="188"/>
      <c r="AW26" s="145"/>
      <c r="AX26" s="145"/>
      <c r="AY26" s="145"/>
      <c r="AZ26" s="145"/>
      <c r="BA26" s="146"/>
      <c r="BB26" s="147"/>
      <c r="BC26" s="145"/>
      <c r="BD26" s="147"/>
      <c r="BE26" s="175"/>
      <c r="BF26" s="160"/>
    </row>
    <row r="27" spans="1:58" ht="18">
      <c r="A27" s="154" t="s">
        <v>43</v>
      </c>
      <c r="B27" s="76"/>
      <c r="C27" s="89" t="s">
        <v>218</v>
      </c>
      <c r="D27" s="76" t="s">
        <v>44</v>
      </c>
      <c r="E27" s="77" t="s">
        <v>0</v>
      </c>
      <c r="F27" s="181"/>
      <c r="G27" s="77" t="s">
        <v>1</v>
      </c>
      <c r="H27" s="181"/>
      <c r="I27" s="77" t="s">
        <v>2</v>
      </c>
      <c r="J27" s="181"/>
      <c r="K27" s="77" t="s">
        <v>3</v>
      </c>
      <c r="L27" s="181"/>
      <c r="M27" s="77" t="s">
        <v>4</v>
      </c>
      <c r="N27" s="181"/>
      <c r="O27" s="77" t="s">
        <v>5</v>
      </c>
      <c r="P27" s="181"/>
      <c r="Q27" s="77" t="s">
        <v>6</v>
      </c>
      <c r="R27" s="181"/>
      <c r="S27" s="77" t="s">
        <v>7</v>
      </c>
      <c r="T27" s="181"/>
      <c r="U27" s="77" t="s">
        <v>8</v>
      </c>
      <c r="V27" s="181"/>
      <c r="W27" s="77" t="s">
        <v>9</v>
      </c>
      <c r="X27" s="181"/>
      <c r="Y27" s="77" t="s">
        <v>10</v>
      </c>
      <c r="Z27" s="181"/>
      <c r="AA27" s="77" t="s">
        <v>11</v>
      </c>
      <c r="AB27" s="181"/>
      <c r="AC27" s="77" t="s">
        <v>12</v>
      </c>
      <c r="AD27" s="181"/>
      <c r="AE27" s="77" t="s">
        <v>13</v>
      </c>
      <c r="AF27" s="181"/>
      <c r="AG27" s="77" t="s">
        <v>14</v>
      </c>
      <c r="AH27" s="181"/>
      <c r="AI27" s="77" t="s">
        <v>15</v>
      </c>
      <c r="AJ27" s="181"/>
      <c r="AK27" s="77" t="s">
        <v>16</v>
      </c>
      <c r="AL27" s="181"/>
      <c r="AM27" s="77" t="s">
        <v>17</v>
      </c>
      <c r="AN27" s="181"/>
      <c r="AO27" s="77" t="s">
        <v>18</v>
      </c>
      <c r="AP27" s="181"/>
      <c r="AQ27" s="77" t="s">
        <v>19</v>
      </c>
      <c r="AR27" s="76"/>
      <c r="AS27" s="76"/>
      <c r="AT27" s="187"/>
      <c r="AU27" s="76"/>
      <c r="AV27" s="189"/>
      <c r="AW27" s="137"/>
      <c r="AX27" s="137"/>
      <c r="AY27" s="137"/>
      <c r="AZ27" s="137"/>
      <c r="BA27" s="140"/>
      <c r="BB27" s="136"/>
      <c r="BC27" s="137"/>
      <c r="BD27" s="136"/>
      <c r="BE27" s="137"/>
      <c r="BF27" s="157"/>
    </row>
    <row r="28" spans="1:58" ht="15" customHeight="1">
      <c r="A28" s="156" t="s">
        <v>123</v>
      </c>
      <c r="B28" s="231" t="s">
        <v>4</v>
      </c>
      <c r="C28" s="88" t="s">
        <v>49</v>
      </c>
      <c r="D28" s="76" t="s">
        <v>38</v>
      </c>
      <c r="E28" s="77" t="s">
        <v>46</v>
      </c>
      <c r="F28" s="181"/>
      <c r="G28" s="77" t="s">
        <v>150</v>
      </c>
      <c r="H28" s="181"/>
      <c r="I28" s="77" t="s">
        <v>46</v>
      </c>
      <c r="J28" s="181"/>
      <c r="K28" s="77" t="s">
        <v>149</v>
      </c>
      <c r="L28" s="181"/>
      <c r="M28" s="77" t="s">
        <v>46</v>
      </c>
      <c r="N28" s="181"/>
      <c r="O28" s="77" t="s">
        <v>150</v>
      </c>
      <c r="P28" s="181"/>
      <c r="Q28" s="77" t="s">
        <v>149</v>
      </c>
      <c r="R28" s="181"/>
      <c r="S28" s="77" t="s">
        <v>46</v>
      </c>
      <c r="T28" s="181"/>
      <c r="U28" s="77" t="s">
        <v>150</v>
      </c>
      <c r="V28" s="181"/>
      <c r="W28" s="77" t="s">
        <v>149</v>
      </c>
      <c r="X28" s="181"/>
      <c r="Y28" s="77" t="s">
        <v>150</v>
      </c>
      <c r="Z28" s="181"/>
      <c r="AA28" s="77" t="s">
        <v>149</v>
      </c>
      <c r="AB28" s="181"/>
      <c r="AC28" s="77" t="s">
        <v>150</v>
      </c>
      <c r="AD28" s="181"/>
      <c r="AE28" s="77" t="s">
        <v>149</v>
      </c>
      <c r="AF28" s="181"/>
      <c r="AG28" s="77" t="s">
        <v>150</v>
      </c>
      <c r="AH28" s="181"/>
      <c r="AI28" s="77" t="s">
        <v>149</v>
      </c>
      <c r="AJ28" s="181"/>
      <c r="AK28" s="77" t="s">
        <v>150</v>
      </c>
      <c r="AL28" s="181"/>
      <c r="AM28" s="77" t="s">
        <v>149</v>
      </c>
      <c r="AN28" s="181"/>
      <c r="AO28" s="77" t="s">
        <v>150</v>
      </c>
      <c r="AP28" s="181"/>
      <c r="AQ28" s="77" t="s">
        <v>46</v>
      </c>
      <c r="AR28" s="222" t="s">
        <v>8</v>
      </c>
      <c r="AS28" s="223">
        <f>E31+M31+O31+Q31+Y31+AA31+AE31+AI31+AK31+AQ31</f>
        <v>0.10616898148148143</v>
      </c>
      <c r="AT28" s="232" t="s">
        <v>5</v>
      </c>
      <c r="AU28" s="223">
        <f>G31+I31+K31+S31+U31+W31+AC31+AG31+AM31+AO31</f>
        <v>0.14708333333333337</v>
      </c>
      <c r="AV28" s="225" t="s">
        <v>9</v>
      </c>
      <c r="AW28" s="138" t="s">
        <v>123</v>
      </c>
      <c r="AX28" s="139">
        <f>G31+O31+U31+Y31+AC31+AG31+AK31+AO31</f>
        <v>0.09599537037037044</v>
      </c>
      <c r="AY28" s="139">
        <f>O31+Y31+AK31</f>
        <v>0.029837962962962997</v>
      </c>
      <c r="AZ28" s="139">
        <f>AX28-AY28</f>
        <v>0.06615740740740744</v>
      </c>
      <c r="BA28" s="140">
        <v>3</v>
      </c>
      <c r="BB28" s="136">
        <f>AY28/BA28</f>
        <v>0.009945987654320998</v>
      </c>
      <c r="BC28" s="137">
        <v>5</v>
      </c>
      <c r="BD28" s="136">
        <f>AZ28/BC28</f>
        <v>0.013231481481481488</v>
      </c>
      <c r="BE28" s="137">
        <f>RANK(BB28,BB4:BB120,1)</f>
        <v>8</v>
      </c>
      <c r="BF28" s="157">
        <f>RANK(BD28,BD4:BD120,1)</f>
        <v>16</v>
      </c>
    </row>
    <row r="29" spans="1:58" ht="15" customHeight="1">
      <c r="A29" s="156" t="s">
        <v>120</v>
      </c>
      <c r="B29" s="231"/>
      <c r="C29" s="88" t="s">
        <v>219</v>
      </c>
      <c r="D29" s="2" t="s">
        <v>210</v>
      </c>
      <c r="E29" s="89" t="s">
        <v>46</v>
      </c>
      <c r="F29" s="182"/>
      <c r="G29" s="77" t="s">
        <v>45</v>
      </c>
      <c r="H29" s="181"/>
      <c r="I29" s="77" t="s">
        <v>45</v>
      </c>
      <c r="J29" s="181"/>
      <c r="K29" s="77" t="s">
        <v>45</v>
      </c>
      <c r="L29" s="181"/>
      <c r="M29" s="77" t="s">
        <v>46</v>
      </c>
      <c r="N29" s="181"/>
      <c r="O29" s="77" t="s">
        <v>46</v>
      </c>
      <c r="P29" s="181"/>
      <c r="Q29" s="77" t="s">
        <v>46</v>
      </c>
      <c r="R29" s="181"/>
      <c r="S29" s="77" t="s">
        <v>45</v>
      </c>
      <c r="T29" s="181"/>
      <c r="U29" s="77" t="s">
        <v>45</v>
      </c>
      <c r="V29" s="181"/>
      <c r="W29" s="77" t="s">
        <v>45</v>
      </c>
      <c r="X29" s="181"/>
      <c r="Y29" s="77" t="s">
        <v>46</v>
      </c>
      <c r="Z29" s="181"/>
      <c r="AA29" s="77" t="s">
        <v>46</v>
      </c>
      <c r="AB29" s="181"/>
      <c r="AC29" s="77" t="s">
        <v>45</v>
      </c>
      <c r="AD29" s="181"/>
      <c r="AE29" s="77" t="s">
        <v>46</v>
      </c>
      <c r="AF29" s="181"/>
      <c r="AG29" s="77" t="s">
        <v>45</v>
      </c>
      <c r="AH29" s="181"/>
      <c r="AI29" s="77" t="s">
        <v>46</v>
      </c>
      <c r="AJ29" s="181"/>
      <c r="AK29" s="77" t="s">
        <v>46</v>
      </c>
      <c r="AL29" s="181"/>
      <c r="AM29" s="77" t="s">
        <v>45</v>
      </c>
      <c r="AN29" s="181"/>
      <c r="AO29" s="77" t="s">
        <v>45</v>
      </c>
      <c r="AP29" s="181"/>
      <c r="AQ29" s="77" t="s">
        <v>46</v>
      </c>
      <c r="AR29" s="222"/>
      <c r="AS29" s="223"/>
      <c r="AT29" s="232"/>
      <c r="AU29" s="223"/>
      <c r="AV29" s="225"/>
      <c r="AW29" s="138" t="s">
        <v>120</v>
      </c>
      <c r="AX29" s="139">
        <f>E31+I31+M31+S31+AQ31</f>
        <v>0.07525462962962963</v>
      </c>
      <c r="AY29" s="139">
        <f>E31+M31+AQ31</f>
        <v>0.03599537037037036</v>
      </c>
      <c r="AZ29" s="139">
        <f>AX29-AY29</f>
        <v>0.03925925925925927</v>
      </c>
      <c r="BA29" s="140">
        <v>3</v>
      </c>
      <c r="BB29" s="136">
        <f>AY29/BA29</f>
        <v>0.011998456790123452</v>
      </c>
      <c r="BC29" s="137">
        <v>2</v>
      </c>
      <c r="BD29" s="136">
        <f>AZ29/BC29</f>
        <v>0.019629629629629636</v>
      </c>
      <c r="BE29" s="137">
        <f>RANK(BB29,BB4:BB120,1)</f>
        <v>39</v>
      </c>
      <c r="BF29" s="157">
        <f>RANK(BD29,BD4:BD120,1)</f>
        <v>54</v>
      </c>
    </row>
    <row r="30" spans="1:58" ht="15" customHeight="1">
      <c r="A30" s="156" t="s">
        <v>124</v>
      </c>
      <c r="B30" s="231"/>
      <c r="C30" s="88" t="s">
        <v>50</v>
      </c>
      <c r="D30" s="76" t="s">
        <v>40</v>
      </c>
      <c r="E30" s="3">
        <v>0.011168981481481481</v>
      </c>
      <c r="F30" s="179" t="s">
        <v>12</v>
      </c>
      <c r="G30" s="3">
        <v>0.02342592592592593</v>
      </c>
      <c r="H30" s="179" t="s">
        <v>12</v>
      </c>
      <c r="I30" s="3">
        <v>0.0427662037037037</v>
      </c>
      <c r="J30" s="179" t="s">
        <v>18</v>
      </c>
      <c r="K30" s="3">
        <v>0.055949074074074075</v>
      </c>
      <c r="L30" s="179" t="s">
        <v>18</v>
      </c>
      <c r="M30" s="3">
        <v>0.0687962962962963</v>
      </c>
      <c r="N30" s="179" t="s">
        <v>16</v>
      </c>
      <c r="O30" s="3">
        <v>0.07819444444444444</v>
      </c>
      <c r="P30" s="179" t="s">
        <v>14</v>
      </c>
      <c r="Q30" s="3">
        <v>0.08753472222222221</v>
      </c>
      <c r="R30" s="179" t="s">
        <v>12</v>
      </c>
      <c r="S30" s="3">
        <v>0.1074537037037037</v>
      </c>
      <c r="T30" s="179" t="s">
        <v>14</v>
      </c>
      <c r="U30" s="3">
        <v>0.12045138888888889</v>
      </c>
      <c r="V30" s="179" t="s">
        <v>14</v>
      </c>
      <c r="W30" s="3">
        <v>0.13347222222222221</v>
      </c>
      <c r="X30" s="179" t="s">
        <v>13</v>
      </c>
      <c r="Y30" s="3">
        <v>0.14386574074074074</v>
      </c>
      <c r="Z30" s="179" t="s">
        <v>13</v>
      </c>
      <c r="AA30" s="3">
        <v>0.15394675925925924</v>
      </c>
      <c r="AB30" s="179" t="s">
        <v>12</v>
      </c>
      <c r="AC30" s="3">
        <v>0.16717592592592592</v>
      </c>
      <c r="AD30" s="179" t="s">
        <v>11</v>
      </c>
      <c r="AE30" s="3">
        <v>0.17754629629629629</v>
      </c>
      <c r="AF30" s="179" t="s">
        <v>9</v>
      </c>
      <c r="AG30" s="3">
        <v>0.19109953703703705</v>
      </c>
      <c r="AH30" s="179" t="s">
        <v>9</v>
      </c>
      <c r="AI30" s="3">
        <v>0.2016435185185185</v>
      </c>
      <c r="AJ30" s="179" t="s">
        <v>8</v>
      </c>
      <c r="AK30" s="3">
        <v>0.21168981481481483</v>
      </c>
      <c r="AL30" s="179" t="s">
        <v>7</v>
      </c>
      <c r="AM30" s="3">
        <v>0.2271527777777778</v>
      </c>
      <c r="AN30" s="179" t="s">
        <v>7</v>
      </c>
      <c r="AO30" s="3">
        <v>0.24127314814814815</v>
      </c>
      <c r="AP30" s="179" t="s">
        <v>8</v>
      </c>
      <c r="AQ30" s="26">
        <v>0.2532523148148148</v>
      </c>
      <c r="AR30" s="222"/>
      <c r="AS30" s="223"/>
      <c r="AT30" s="232"/>
      <c r="AU30" s="223"/>
      <c r="AV30" s="225"/>
      <c r="AW30" s="138" t="s">
        <v>124</v>
      </c>
      <c r="AX30" s="139">
        <f>K31+Q31+W31+AA31+AE31+AI31+AM31</f>
        <v>0.08200231481481474</v>
      </c>
      <c r="AY30" s="139">
        <f>Q31+AA31+AE31+AI31</f>
        <v>0.04033564814814808</v>
      </c>
      <c r="AZ30" s="139">
        <f>AX30-AY30</f>
        <v>0.04166666666666666</v>
      </c>
      <c r="BA30" s="140">
        <v>4</v>
      </c>
      <c r="BB30" s="136">
        <f>AY30/BA30</f>
        <v>0.01008391203703702</v>
      </c>
      <c r="BC30" s="137">
        <v>3</v>
      </c>
      <c r="BD30" s="136">
        <f>AZ30/BC30</f>
        <v>0.013888888888888886</v>
      </c>
      <c r="BE30" s="137">
        <f>RANK(BB30,BB4:BB120,1)</f>
        <v>9</v>
      </c>
      <c r="BF30" s="157">
        <f>RANK(BD30,BD4:BD120,1)</f>
        <v>21</v>
      </c>
    </row>
    <row r="31" spans="1:58" ht="15.75" customHeight="1">
      <c r="A31" s="154"/>
      <c r="B31" s="76"/>
      <c r="C31" s="117"/>
      <c r="D31" s="76" t="s">
        <v>41</v>
      </c>
      <c r="E31" s="8">
        <f>E30-0</f>
        <v>0.011168981481481481</v>
      </c>
      <c r="F31" s="180"/>
      <c r="G31" s="8">
        <f>G30-E30</f>
        <v>0.012256944444444449</v>
      </c>
      <c r="H31" s="180"/>
      <c r="I31" s="8">
        <f>I30-G30</f>
        <v>0.019340277777777772</v>
      </c>
      <c r="J31" s="180"/>
      <c r="K31" s="8">
        <f>K30-I30</f>
        <v>0.013182870370370373</v>
      </c>
      <c r="L31" s="180"/>
      <c r="M31" s="8">
        <f>M30-K30</f>
        <v>0.012847222222222225</v>
      </c>
      <c r="N31" s="180"/>
      <c r="O31" s="8">
        <f>O30-M30</f>
        <v>0.009398148148148142</v>
      </c>
      <c r="P31" s="180"/>
      <c r="Q31" s="8">
        <f>Q30-O30</f>
        <v>0.009340277777777767</v>
      </c>
      <c r="R31" s="180"/>
      <c r="S31" s="8">
        <f>S30-Q30</f>
        <v>0.019918981481481496</v>
      </c>
      <c r="T31" s="180"/>
      <c r="U31" s="8">
        <f>U30-S30</f>
        <v>0.012997685185185182</v>
      </c>
      <c r="V31" s="180"/>
      <c r="W31" s="8">
        <f>W30-U30</f>
        <v>0.013020833333333329</v>
      </c>
      <c r="X31" s="180"/>
      <c r="Y31" s="8">
        <f>Y30-W30</f>
        <v>0.010393518518518524</v>
      </c>
      <c r="Z31" s="180"/>
      <c r="AA31" s="8">
        <f>AA30-Y30</f>
        <v>0.010081018518518503</v>
      </c>
      <c r="AB31" s="180"/>
      <c r="AC31" s="8">
        <f>AC30-AA30</f>
        <v>0.01322916666666668</v>
      </c>
      <c r="AD31" s="180"/>
      <c r="AE31" s="8">
        <f>AE30-AC30</f>
        <v>0.010370370370370363</v>
      </c>
      <c r="AF31" s="180"/>
      <c r="AG31" s="8">
        <f>AG30-AE30</f>
        <v>0.013553240740740768</v>
      </c>
      <c r="AH31" s="180"/>
      <c r="AI31" s="8">
        <f>AI30-AG30</f>
        <v>0.010543981481481446</v>
      </c>
      <c r="AJ31" s="180"/>
      <c r="AK31" s="8">
        <f>AK30-AI30</f>
        <v>0.010046296296296331</v>
      </c>
      <c r="AL31" s="180"/>
      <c r="AM31" s="8">
        <f>AM30-AK30</f>
        <v>0.015462962962962956</v>
      </c>
      <c r="AN31" s="180"/>
      <c r="AO31" s="8">
        <f>AO30-AM30</f>
        <v>0.014120370370370366</v>
      </c>
      <c r="AP31" s="180"/>
      <c r="AQ31" s="8">
        <f>AQ30-AO30</f>
        <v>0.011979166666666652</v>
      </c>
      <c r="AR31" s="222"/>
      <c r="AS31" s="223"/>
      <c r="AT31" s="232"/>
      <c r="AU31" s="223"/>
      <c r="AV31" s="225"/>
      <c r="AW31" s="93"/>
      <c r="AX31" s="148"/>
      <c r="AY31" s="148"/>
      <c r="AZ31" s="137"/>
      <c r="BA31" s="140"/>
      <c r="BB31" s="136"/>
      <c r="BC31" s="137"/>
      <c r="BD31" s="136"/>
      <c r="BE31" s="137"/>
      <c r="BF31" s="157"/>
    </row>
    <row r="32" spans="1:58" ht="3" customHeight="1">
      <c r="A32" s="159"/>
      <c r="B32" s="99"/>
      <c r="C32" s="99"/>
      <c r="D32" s="99"/>
      <c r="E32" s="99"/>
      <c r="F32" s="183"/>
      <c r="G32" s="99"/>
      <c r="H32" s="183"/>
      <c r="I32" s="99"/>
      <c r="J32" s="183"/>
      <c r="K32" s="99"/>
      <c r="L32" s="183"/>
      <c r="M32" s="99"/>
      <c r="N32" s="183"/>
      <c r="O32" s="99"/>
      <c r="P32" s="183"/>
      <c r="Q32" s="99"/>
      <c r="R32" s="183"/>
      <c r="S32" s="99"/>
      <c r="T32" s="183"/>
      <c r="U32" s="99"/>
      <c r="V32" s="183"/>
      <c r="W32" s="99"/>
      <c r="X32" s="183"/>
      <c r="Y32" s="99"/>
      <c r="Z32" s="183"/>
      <c r="AA32" s="99"/>
      <c r="AB32" s="183"/>
      <c r="AC32" s="99"/>
      <c r="AD32" s="183"/>
      <c r="AE32" s="99"/>
      <c r="AF32" s="183"/>
      <c r="AG32" s="99"/>
      <c r="AH32" s="183"/>
      <c r="AI32" s="99"/>
      <c r="AJ32" s="183"/>
      <c r="AK32" s="99"/>
      <c r="AL32" s="183"/>
      <c r="AM32" s="99"/>
      <c r="AN32" s="183"/>
      <c r="AO32" s="99"/>
      <c r="AP32" s="183"/>
      <c r="AQ32" s="99"/>
      <c r="AR32" s="99"/>
      <c r="AS32" s="99"/>
      <c r="AT32" s="186"/>
      <c r="AU32" s="99"/>
      <c r="AV32" s="188"/>
      <c r="AW32" s="145"/>
      <c r="AX32" s="145"/>
      <c r="AY32" s="145"/>
      <c r="AZ32" s="145"/>
      <c r="BA32" s="146"/>
      <c r="BB32" s="147"/>
      <c r="BC32" s="145"/>
      <c r="BD32" s="147"/>
      <c r="BE32" s="175"/>
      <c r="BF32" s="160"/>
    </row>
    <row r="33" spans="1:58" ht="18">
      <c r="A33" s="154" t="s">
        <v>43</v>
      </c>
      <c r="B33" s="76"/>
      <c r="C33" s="89" t="s">
        <v>220</v>
      </c>
      <c r="D33" s="76" t="s">
        <v>44</v>
      </c>
      <c r="E33" s="77" t="s">
        <v>0</v>
      </c>
      <c r="F33" s="181"/>
      <c r="G33" s="77" t="s">
        <v>1</v>
      </c>
      <c r="H33" s="181"/>
      <c r="I33" s="77" t="s">
        <v>2</v>
      </c>
      <c r="J33" s="181"/>
      <c r="K33" s="77" t="s">
        <v>3</v>
      </c>
      <c r="L33" s="181"/>
      <c r="M33" s="77" t="s">
        <v>4</v>
      </c>
      <c r="N33" s="181"/>
      <c r="O33" s="77" t="s">
        <v>5</v>
      </c>
      <c r="P33" s="181"/>
      <c r="Q33" s="77" t="s">
        <v>6</v>
      </c>
      <c r="R33" s="181"/>
      <c r="S33" s="77" t="s">
        <v>7</v>
      </c>
      <c r="T33" s="181"/>
      <c r="U33" s="77" t="s">
        <v>8</v>
      </c>
      <c r="V33" s="181"/>
      <c r="W33" s="77" t="s">
        <v>9</v>
      </c>
      <c r="X33" s="181"/>
      <c r="Y33" s="77" t="s">
        <v>10</v>
      </c>
      <c r="Z33" s="181"/>
      <c r="AA33" s="77" t="s">
        <v>11</v>
      </c>
      <c r="AB33" s="181"/>
      <c r="AC33" s="77" t="s">
        <v>12</v>
      </c>
      <c r="AD33" s="181"/>
      <c r="AE33" s="77" t="s">
        <v>13</v>
      </c>
      <c r="AF33" s="181"/>
      <c r="AG33" s="77" t="s">
        <v>14</v>
      </c>
      <c r="AH33" s="181"/>
      <c r="AI33" s="77" t="s">
        <v>15</v>
      </c>
      <c r="AJ33" s="181"/>
      <c r="AK33" s="77" t="s">
        <v>16</v>
      </c>
      <c r="AL33" s="181"/>
      <c r="AM33" s="77" t="s">
        <v>17</v>
      </c>
      <c r="AN33" s="181"/>
      <c r="AO33" s="77" t="s">
        <v>18</v>
      </c>
      <c r="AP33" s="181"/>
      <c r="AQ33" s="77" t="s">
        <v>19</v>
      </c>
      <c r="AR33" s="76"/>
      <c r="AS33" s="76"/>
      <c r="AT33" s="187"/>
      <c r="AU33" s="76"/>
      <c r="AV33" s="189"/>
      <c r="AW33" s="137"/>
      <c r="AX33" s="137"/>
      <c r="AY33" s="137"/>
      <c r="AZ33" s="137"/>
      <c r="BA33" s="140"/>
      <c r="BB33" s="136"/>
      <c r="BC33" s="137"/>
      <c r="BD33" s="136"/>
      <c r="BE33" s="137"/>
      <c r="BF33" s="157"/>
    </row>
    <row r="34" spans="1:58" ht="15" customHeight="1">
      <c r="A34" s="156" t="s">
        <v>125</v>
      </c>
      <c r="B34" s="231" t="s">
        <v>1</v>
      </c>
      <c r="C34" s="173" t="s">
        <v>176</v>
      </c>
      <c r="D34" s="76" t="s">
        <v>38</v>
      </c>
      <c r="E34" s="77" t="s">
        <v>149</v>
      </c>
      <c r="F34" s="181"/>
      <c r="G34" s="77" t="s">
        <v>150</v>
      </c>
      <c r="H34" s="181"/>
      <c r="I34" s="77" t="s">
        <v>46</v>
      </c>
      <c r="J34" s="181"/>
      <c r="K34" s="77" t="s">
        <v>149</v>
      </c>
      <c r="L34" s="181"/>
      <c r="M34" s="77" t="s">
        <v>150</v>
      </c>
      <c r="N34" s="181"/>
      <c r="O34" s="77" t="s">
        <v>46</v>
      </c>
      <c r="P34" s="181"/>
      <c r="Q34" s="77" t="s">
        <v>149</v>
      </c>
      <c r="R34" s="181"/>
      <c r="S34" s="77" t="s">
        <v>150</v>
      </c>
      <c r="T34" s="181"/>
      <c r="U34" s="77" t="s">
        <v>46</v>
      </c>
      <c r="V34" s="181"/>
      <c r="W34" s="77" t="s">
        <v>149</v>
      </c>
      <c r="X34" s="181"/>
      <c r="Y34" s="77" t="s">
        <v>150</v>
      </c>
      <c r="Z34" s="181"/>
      <c r="AA34" s="77" t="s">
        <v>149</v>
      </c>
      <c r="AB34" s="181"/>
      <c r="AC34" s="77" t="s">
        <v>150</v>
      </c>
      <c r="AD34" s="181"/>
      <c r="AE34" s="77" t="s">
        <v>46</v>
      </c>
      <c r="AF34" s="181"/>
      <c r="AG34" s="77" t="s">
        <v>149</v>
      </c>
      <c r="AH34" s="181"/>
      <c r="AI34" s="77" t="s">
        <v>150</v>
      </c>
      <c r="AJ34" s="181"/>
      <c r="AK34" s="77" t="s">
        <v>149</v>
      </c>
      <c r="AL34" s="181"/>
      <c r="AM34" s="77" t="s">
        <v>150</v>
      </c>
      <c r="AN34" s="181"/>
      <c r="AO34" s="77" t="s">
        <v>149</v>
      </c>
      <c r="AP34" s="181"/>
      <c r="AQ34" s="77" t="s">
        <v>150</v>
      </c>
      <c r="AR34" s="222" t="s">
        <v>4</v>
      </c>
      <c r="AS34" s="223">
        <f>E37+K37+Q37+U37+W37+AA37+AE37+AK37+AM37+AQ37</f>
        <v>0.1157060185185185</v>
      </c>
      <c r="AT34" s="232" t="s">
        <v>7</v>
      </c>
      <c r="AU34" s="223">
        <f>G37+I37+M37+O37+S37+Y37+AC37+AG37+AI37+AO37</f>
        <v>0.12510416666666668</v>
      </c>
      <c r="AV34" s="225" t="s">
        <v>1</v>
      </c>
      <c r="AW34" s="138" t="s">
        <v>125</v>
      </c>
      <c r="AX34" s="139">
        <f>G37+M37+S37+Y37+AC37+AI37+AM37+AQ37</f>
        <v>0.0841435185185185</v>
      </c>
      <c r="AY34" s="139">
        <f>AM37+AQ37</f>
        <v>0.02254629629629626</v>
      </c>
      <c r="AZ34" s="139">
        <f>AX34-AY34</f>
        <v>0.06159722222222225</v>
      </c>
      <c r="BA34" s="140">
        <v>2</v>
      </c>
      <c r="BB34" s="136">
        <f>AY34/BA34</f>
        <v>0.01127314814814813</v>
      </c>
      <c r="BC34" s="137">
        <v>6</v>
      </c>
      <c r="BD34" s="136">
        <f>AZ34/BC34</f>
        <v>0.010266203703703708</v>
      </c>
      <c r="BE34" s="137">
        <f>RANK(BB34,BB4:BB120,1)</f>
        <v>27</v>
      </c>
      <c r="BF34" s="177">
        <f>RANK(BD34,BD4:BD120,1)</f>
        <v>1</v>
      </c>
    </row>
    <row r="35" spans="1:58" ht="15" customHeight="1">
      <c r="A35" s="156" t="s">
        <v>126</v>
      </c>
      <c r="B35" s="231"/>
      <c r="C35" s="169" t="s">
        <v>221</v>
      </c>
      <c r="D35" s="2" t="s">
        <v>210</v>
      </c>
      <c r="E35" s="89" t="s">
        <v>46</v>
      </c>
      <c r="F35" s="182"/>
      <c r="G35" s="77" t="s">
        <v>45</v>
      </c>
      <c r="H35" s="181"/>
      <c r="I35" s="77" t="s">
        <v>45</v>
      </c>
      <c r="J35" s="181"/>
      <c r="K35" s="77" t="s">
        <v>46</v>
      </c>
      <c r="L35" s="181"/>
      <c r="M35" s="77" t="s">
        <v>45</v>
      </c>
      <c r="N35" s="181"/>
      <c r="O35" s="77" t="s">
        <v>45</v>
      </c>
      <c r="P35" s="181"/>
      <c r="Q35" s="77" t="s">
        <v>46</v>
      </c>
      <c r="R35" s="181"/>
      <c r="S35" s="77" t="s">
        <v>45</v>
      </c>
      <c r="T35" s="181"/>
      <c r="U35" s="77" t="s">
        <v>46</v>
      </c>
      <c r="V35" s="181"/>
      <c r="W35" s="77" t="s">
        <v>46</v>
      </c>
      <c r="X35" s="181"/>
      <c r="Y35" s="77" t="s">
        <v>45</v>
      </c>
      <c r="Z35" s="181"/>
      <c r="AA35" s="77" t="s">
        <v>46</v>
      </c>
      <c r="AB35" s="181"/>
      <c r="AC35" s="77" t="s">
        <v>45</v>
      </c>
      <c r="AD35" s="181"/>
      <c r="AE35" s="77" t="s">
        <v>46</v>
      </c>
      <c r="AF35" s="181"/>
      <c r="AG35" s="77" t="s">
        <v>45</v>
      </c>
      <c r="AH35" s="181"/>
      <c r="AI35" s="77" t="s">
        <v>45</v>
      </c>
      <c r="AJ35" s="181"/>
      <c r="AK35" s="77" t="s">
        <v>46</v>
      </c>
      <c r="AL35" s="181"/>
      <c r="AM35" s="77" t="s">
        <v>46</v>
      </c>
      <c r="AN35" s="181"/>
      <c r="AO35" s="77" t="s">
        <v>45</v>
      </c>
      <c r="AP35" s="181"/>
      <c r="AQ35" s="77" t="s">
        <v>46</v>
      </c>
      <c r="AR35" s="222"/>
      <c r="AS35" s="223"/>
      <c r="AT35" s="232"/>
      <c r="AU35" s="223"/>
      <c r="AV35" s="225"/>
      <c r="AW35" s="138" t="s">
        <v>126</v>
      </c>
      <c r="AX35" s="139">
        <f>I37+O37+U37+AE37</f>
        <v>0.056087962962962964</v>
      </c>
      <c r="AY35" s="139">
        <f>U37+AE37</f>
        <v>0.028067129629629636</v>
      </c>
      <c r="AZ35" s="139">
        <f>AX35-AY35</f>
        <v>0.028020833333333328</v>
      </c>
      <c r="BA35" s="140">
        <v>2</v>
      </c>
      <c r="BB35" s="136">
        <f>AY35/BA35</f>
        <v>0.014033564814814818</v>
      </c>
      <c r="BC35" s="137">
        <v>2</v>
      </c>
      <c r="BD35" s="136">
        <f>AZ35/BC35</f>
        <v>0.014010416666666664</v>
      </c>
      <c r="BE35" s="137">
        <f>RANK(BB35,BB4:BB120,1)</f>
        <v>51</v>
      </c>
      <c r="BF35" s="157">
        <f>RANK(BD35,BD4:BD120,1)</f>
        <v>22</v>
      </c>
    </row>
    <row r="36" spans="1:58" ht="15" customHeight="1">
      <c r="A36" s="156" t="s">
        <v>127</v>
      </c>
      <c r="B36" s="231"/>
      <c r="C36" s="88" t="s">
        <v>222</v>
      </c>
      <c r="D36" s="76" t="s">
        <v>40</v>
      </c>
      <c r="E36" s="3">
        <v>0.009699074074074074</v>
      </c>
      <c r="F36" s="179" t="s">
        <v>3</v>
      </c>
      <c r="G36" s="3">
        <v>0.01960648148148148</v>
      </c>
      <c r="H36" s="179" t="s">
        <v>4</v>
      </c>
      <c r="I36" s="3">
        <v>0.03314814814814815</v>
      </c>
      <c r="J36" s="179" t="s">
        <v>6</v>
      </c>
      <c r="K36" s="3">
        <v>0.04362268518518519</v>
      </c>
      <c r="L36" s="179" t="s">
        <v>4</v>
      </c>
      <c r="M36" s="3">
        <v>0.053807870370370374</v>
      </c>
      <c r="N36" s="179" t="s">
        <v>4</v>
      </c>
      <c r="O36" s="3">
        <v>0.06828703703703703</v>
      </c>
      <c r="P36" s="179" t="s">
        <v>5</v>
      </c>
      <c r="Q36" s="3">
        <v>0.07905092592592593</v>
      </c>
      <c r="R36" s="179" t="s">
        <v>5</v>
      </c>
      <c r="S36" s="3">
        <v>0.08931712962962962</v>
      </c>
      <c r="T36" s="179" t="s">
        <v>5</v>
      </c>
      <c r="U36" s="3">
        <v>0.10350694444444446</v>
      </c>
      <c r="V36" s="179" t="s">
        <v>5</v>
      </c>
      <c r="W36" s="3">
        <v>0.11425925925925927</v>
      </c>
      <c r="X36" s="179" t="s">
        <v>5</v>
      </c>
      <c r="Y36" s="3">
        <v>0.12469907407407409</v>
      </c>
      <c r="Z36" s="179" t="s">
        <v>4</v>
      </c>
      <c r="AA36" s="3">
        <v>0.1360300925925926</v>
      </c>
      <c r="AB36" s="179" t="s">
        <v>4</v>
      </c>
      <c r="AC36" s="3">
        <v>0.14646990740740742</v>
      </c>
      <c r="AD36" s="179" t="s">
        <v>4</v>
      </c>
      <c r="AE36" s="3">
        <v>0.16034722222222222</v>
      </c>
      <c r="AF36" s="179" t="s">
        <v>5</v>
      </c>
      <c r="AG36" s="3">
        <v>0.17768518518518517</v>
      </c>
      <c r="AH36" s="179" t="s">
        <v>5</v>
      </c>
      <c r="AI36" s="3">
        <v>0.1880439814814815</v>
      </c>
      <c r="AJ36" s="179" t="s">
        <v>4</v>
      </c>
      <c r="AK36" s="3">
        <v>0.20011574074074076</v>
      </c>
      <c r="AL36" s="179" t="s">
        <v>4</v>
      </c>
      <c r="AM36" s="3">
        <v>0.21159722222222221</v>
      </c>
      <c r="AN36" s="179" t="s">
        <v>4</v>
      </c>
      <c r="AO36" s="3">
        <v>0.22974537037037038</v>
      </c>
      <c r="AP36" s="179" t="s">
        <v>4</v>
      </c>
      <c r="AQ36" s="26">
        <v>0.24081018518518518</v>
      </c>
      <c r="AR36" s="222"/>
      <c r="AS36" s="223"/>
      <c r="AT36" s="232"/>
      <c r="AU36" s="223"/>
      <c r="AV36" s="225"/>
      <c r="AW36" s="138" t="s">
        <v>127</v>
      </c>
      <c r="AX36" s="139">
        <f>E37+K37+Q37+W37+AA37+AG37+AK37+AO37</f>
        <v>0.10057870370370371</v>
      </c>
      <c r="AY36" s="139">
        <f>E37+K37+Q37+W37+AA37+AK37</f>
        <v>0.0650925925925926</v>
      </c>
      <c r="AZ36" s="139">
        <f>AX36-AY36</f>
        <v>0.03548611111111111</v>
      </c>
      <c r="BA36" s="140">
        <v>6</v>
      </c>
      <c r="BB36" s="136">
        <f>AY36/BA36</f>
        <v>0.010848765432098768</v>
      </c>
      <c r="BC36" s="137">
        <v>2</v>
      </c>
      <c r="BD36" s="136">
        <f>AZ36/BC36</f>
        <v>0.017743055555555554</v>
      </c>
      <c r="BE36" s="137">
        <f>RANK(BB36,BB4:BB120,1)</f>
        <v>20</v>
      </c>
      <c r="BF36" s="157">
        <f>RANK(BD36,BD4:BD120,1)</f>
        <v>46</v>
      </c>
    </row>
    <row r="37" spans="1:58" ht="15.75" customHeight="1">
      <c r="A37" s="154"/>
      <c r="B37" s="76"/>
      <c r="C37" s="117"/>
      <c r="D37" s="76" t="s">
        <v>41</v>
      </c>
      <c r="E37" s="8">
        <f>E36-0</f>
        <v>0.009699074074074074</v>
      </c>
      <c r="F37" s="180"/>
      <c r="G37" s="174">
        <f>G36-E36</f>
        <v>0.009907407407407408</v>
      </c>
      <c r="H37" s="180"/>
      <c r="I37" s="8">
        <f>I36-G36</f>
        <v>0.013541666666666667</v>
      </c>
      <c r="J37" s="180"/>
      <c r="K37" s="8">
        <f>K36-I36</f>
        <v>0.01047453703703704</v>
      </c>
      <c r="L37" s="180"/>
      <c r="M37" s="8">
        <f>M36-K36</f>
        <v>0.010185185185185186</v>
      </c>
      <c r="N37" s="180"/>
      <c r="O37" s="8">
        <f>O36-M36</f>
        <v>0.014479166666666661</v>
      </c>
      <c r="P37" s="180"/>
      <c r="Q37" s="8">
        <f>Q36-O36</f>
        <v>0.010763888888888892</v>
      </c>
      <c r="R37" s="180"/>
      <c r="S37" s="8">
        <f>S36-Q36</f>
        <v>0.010266203703703694</v>
      </c>
      <c r="T37" s="180"/>
      <c r="U37" s="8">
        <f>U36-S36</f>
        <v>0.014189814814814836</v>
      </c>
      <c r="V37" s="180"/>
      <c r="W37" s="8">
        <f>W36-U36</f>
        <v>0.010752314814814812</v>
      </c>
      <c r="X37" s="180"/>
      <c r="Y37" s="8">
        <f>Y36-W36</f>
        <v>0.010439814814814818</v>
      </c>
      <c r="Z37" s="180"/>
      <c r="AA37" s="8">
        <f>AA36-Y36</f>
        <v>0.011331018518518518</v>
      </c>
      <c r="AB37" s="180"/>
      <c r="AC37" s="8">
        <f>AC36-AA36</f>
        <v>0.010439814814814818</v>
      </c>
      <c r="AD37" s="180"/>
      <c r="AE37" s="8">
        <f>AE36-AC36</f>
        <v>0.0138773148148148</v>
      </c>
      <c r="AF37" s="180"/>
      <c r="AG37" s="8">
        <f>AG36-AE36</f>
        <v>0.017337962962962944</v>
      </c>
      <c r="AH37" s="180"/>
      <c r="AI37" s="8">
        <f>AI36-AG36</f>
        <v>0.010358796296296324</v>
      </c>
      <c r="AJ37" s="180"/>
      <c r="AK37" s="8">
        <f>AK36-AI36</f>
        <v>0.012071759259259268</v>
      </c>
      <c r="AL37" s="180"/>
      <c r="AM37" s="8">
        <f>AM36-AK36</f>
        <v>0.011481481481481454</v>
      </c>
      <c r="AN37" s="180"/>
      <c r="AO37" s="8">
        <f>AO36-AM36</f>
        <v>0.018148148148148163</v>
      </c>
      <c r="AP37" s="180"/>
      <c r="AQ37" s="8">
        <f>AQ36-AO36</f>
        <v>0.011064814814814805</v>
      </c>
      <c r="AR37" s="222"/>
      <c r="AS37" s="223"/>
      <c r="AT37" s="232"/>
      <c r="AU37" s="223"/>
      <c r="AV37" s="225"/>
      <c r="AW37" s="93"/>
      <c r="AX37" s="148"/>
      <c r="AY37" s="148"/>
      <c r="AZ37" s="137"/>
      <c r="BA37" s="140"/>
      <c r="BB37" s="136"/>
      <c r="BC37" s="137"/>
      <c r="BD37" s="136"/>
      <c r="BE37" s="137"/>
      <c r="BF37" s="157"/>
    </row>
    <row r="38" spans="1:58" ht="3" customHeight="1">
      <c r="A38" s="159"/>
      <c r="B38" s="99"/>
      <c r="C38" s="99"/>
      <c r="D38" s="99"/>
      <c r="E38" s="99"/>
      <c r="F38" s="183"/>
      <c r="G38" s="99"/>
      <c r="H38" s="183"/>
      <c r="I38" s="99"/>
      <c r="J38" s="183"/>
      <c r="K38" s="99"/>
      <c r="L38" s="183"/>
      <c r="M38" s="99"/>
      <c r="N38" s="183"/>
      <c r="O38" s="99"/>
      <c r="P38" s="183"/>
      <c r="Q38" s="99"/>
      <c r="R38" s="183"/>
      <c r="S38" s="99"/>
      <c r="T38" s="183"/>
      <c r="U38" s="99"/>
      <c r="V38" s="183"/>
      <c r="W38" s="99"/>
      <c r="X38" s="183"/>
      <c r="Y38" s="99"/>
      <c r="Z38" s="183"/>
      <c r="AA38" s="99"/>
      <c r="AB38" s="183"/>
      <c r="AC38" s="99"/>
      <c r="AD38" s="183"/>
      <c r="AE38" s="99"/>
      <c r="AF38" s="183"/>
      <c r="AG38" s="99"/>
      <c r="AH38" s="183"/>
      <c r="AI38" s="99"/>
      <c r="AJ38" s="183"/>
      <c r="AK38" s="99"/>
      <c r="AL38" s="183"/>
      <c r="AM38" s="99"/>
      <c r="AN38" s="183"/>
      <c r="AO38" s="99"/>
      <c r="AP38" s="183"/>
      <c r="AQ38" s="99"/>
      <c r="AR38" s="99"/>
      <c r="AS38" s="99"/>
      <c r="AT38" s="186"/>
      <c r="AU38" s="99"/>
      <c r="AV38" s="188"/>
      <c r="AW38" s="145"/>
      <c r="AX38" s="145"/>
      <c r="AY38" s="145"/>
      <c r="AZ38" s="145"/>
      <c r="BA38" s="146"/>
      <c r="BB38" s="147"/>
      <c r="BC38" s="145"/>
      <c r="BD38" s="147"/>
      <c r="BE38" s="175"/>
      <c r="BF38" s="160"/>
    </row>
    <row r="39" spans="1:58" ht="18">
      <c r="A39" s="154" t="s">
        <v>43</v>
      </c>
      <c r="B39" s="76"/>
      <c r="C39" s="89" t="s">
        <v>223</v>
      </c>
      <c r="D39" s="76" t="s">
        <v>44</v>
      </c>
      <c r="E39" s="77" t="s">
        <v>0</v>
      </c>
      <c r="F39" s="181"/>
      <c r="G39" s="77" t="s">
        <v>1</v>
      </c>
      <c r="H39" s="181"/>
      <c r="I39" s="77" t="s">
        <v>2</v>
      </c>
      <c r="J39" s="181"/>
      <c r="K39" s="77" t="s">
        <v>3</v>
      </c>
      <c r="L39" s="181"/>
      <c r="M39" s="77" t="s">
        <v>4</v>
      </c>
      <c r="N39" s="181"/>
      <c r="O39" s="77" t="s">
        <v>5</v>
      </c>
      <c r="P39" s="181"/>
      <c r="Q39" s="77" t="s">
        <v>6</v>
      </c>
      <c r="R39" s="181"/>
      <c r="S39" s="77" t="s">
        <v>7</v>
      </c>
      <c r="T39" s="181"/>
      <c r="U39" s="77" t="s">
        <v>8</v>
      </c>
      <c r="V39" s="181"/>
      <c r="W39" s="77" t="s">
        <v>9</v>
      </c>
      <c r="X39" s="181"/>
      <c r="Y39" s="77" t="s">
        <v>10</v>
      </c>
      <c r="Z39" s="181"/>
      <c r="AA39" s="77" t="s">
        <v>11</v>
      </c>
      <c r="AB39" s="181"/>
      <c r="AC39" s="77" t="s">
        <v>12</v>
      </c>
      <c r="AD39" s="181"/>
      <c r="AE39" s="77" t="s">
        <v>13</v>
      </c>
      <c r="AF39" s="181"/>
      <c r="AG39" s="77" t="s">
        <v>14</v>
      </c>
      <c r="AH39" s="181"/>
      <c r="AI39" s="77" t="s">
        <v>15</v>
      </c>
      <c r="AJ39" s="181"/>
      <c r="AK39" s="77" t="s">
        <v>16</v>
      </c>
      <c r="AL39" s="181"/>
      <c r="AM39" s="77" t="s">
        <v>17</v>
      </c>
      <c r="AN39" s="181"/>
      <c r="AO39" s="77" t="s">
        <v>18</v>
      </c>
      <c r="AP39" s="181"/>
      <c r="AQ39" s="77" t="s">
        <v>19</v>
      </c>
      <c r="AR39" s="76"/>
      <c r="AS39" s="76"/>
      <c r="AT39" s="187"/>
      <c r="AU39" s="76"/>
      <c r="AV39" s="189"/>
      <c r="AW39" s="137"/>
      <c r="AX39" s="137"/>
      <c r="AY39" s="137"/>
      <c r="AZ39" s="137"/>
      <c r="BA39" s="140"/>
      <c r="BB39" s="136"/>
      <c r="BC39" s="137"/>
      <c r="BD39" s="136"/>
      <c r="BE39" s="137"/>
      <c r="BF39" s="157"/>
    </row>
    <row r="40" spans="1:58" ht="15" customHeight="1">
      <c r="A40" s="156" t="s">
        <v>128</v>
      </c>
      <c r="B40" s="234" t="s">
        <v>8</v>
      </c>
      <c r="C40" s="81" t="s">
        <v>174</v>
      </c>
      <c r="D40" s="76" t="s">
        <v>38</v>
      </c>
      <c r="E40" s="77" t="s">
        <v>150</v>
      </c>
      <c r="F40" s="181"/>
      <c r="G40" s="77" t="s">
        <v>46</v>
      </c>
      <c r="H40" s="181"/>
      <c r="I40" s="77" t="s">
        <v>149</v>
      </c>
      <c r="J40" s="181"/>
      <c r="K40" s="77" t="s">
        <v>150</v>
      </c>
      <c r="L40" s="181"/>
      <c r="M40" s="77" t="s">
        <v>46</v>
      </c>
      <c r="N40" s="181"/>
      <c r="O40" s="77" t="s">
        <v>149</v>
      </c>
      <c r="P40" s="181"/>
      <c r="Q40" s="77" t="s">
        <v>150</v>
      </c>
      <c r="R40" s="181"/>
      <c r="S40" s="77" t="s">
        <v>46</v>
      </c>
      <c r="T40" s="181"/>
      <c r="U40" s="77" t="s">
        <v>149</v>
      </c>
      <c r="V40" s="181"/>
      <c r="W40" s="77" t="s">
        <v>150</v>
      </c>
      <c r="X40" s="181"/>
      <c r="Y40" s="77" t="s">
        <v>46</v>
      </c>
      <c r="Z40" s="181"/>
      <c r="AA40" s="77" t="s">
        <v>149</v>
      </c>
      <c r="AB40" s="181"/>
      <c r="AC40" s="77" t="s">
        <v>150</v>
      </c>
      <c r="AD40" s="181"/>
      <c r="AE40" s="77" t="s">
        <v>46</v>
      </c>
      <c r="AF40" s="181"/>
      <c r="AG40" s="77" t="s">
        <v>149</v>
      </c>
      <c r="AH40" s="181"/>
      <c r="AI40" s="77" t="s">
        <v>150</v>
      </c>
      <c r="AJ40" s="181"/>
      <c r="AK40" s="77" t="s">
        <v>46</v>
      </c>
      <c r="AL40" s="181"/>
      <c r="AM40" s="77" t="s">
        <v>149</v>
      </c>
      <c r="AN40" s="181"/>
      <c r="AO40" s="77" t="s">
        <v>150</v>
      </c>
      <c r="AP40" s="181"/>
      <c r="AQ40" s="77" t="s">
        <v>46</v>
      </c>
      <c r="AR40" s="222" t="s">
        <v>13</v>
      </c>
      <c r="AS40" s="223">
        <f>E43+I43+K43+M43+O43+Q43+U43+W43+Y43+AA43</f>
        <v>0.11815972222222222</v>
      </c>
      <c r="AT40" s="232" t="s">
        <v>11</v>
      </c>
      <c r="AU40" s="223">
        <f>G43+S43+AC43+AE43+AG43+AI43+AK43+AM43+AO43+AQ43</f>
        <v>0.16425925925925924</v>
      </c>
      <c r="AV40" s="225" t="s">
        <v>13</v>
      </c>
      <c r="AW40" s="138" t="s">
        <v>128</v>
      </c>
      <c r="AX40" s="139">
        <f>E43+K43+Q43+W43+AC43+AI43+AO43</f>
        <v>0.09315972222222228</v>
      </c>
      <c r="AY40" s="139">
        <f>E43+K43+Q43+W43</f>
        <v>0.04228009259259259</v>
      </c>
      <c r="AZ40" s="139">
        <f>AX40-AY40</f>
        <v>0.05087962962962969</v>
      </c>
      <c r="BA40" s="140">
        <v>4</v>
      </c>
      <c r="BB40" s="136">
        <f>AY40/BA40</f>
        <v>0.010570023148148148</v>
      </c>
      <c r="BC40" s="137">
        <v>3</v>
      </c>
      <c r="BD40" s="136">
        <f>AZ40/BC40</f>
        <v>0.016959876543209896</v>
      </c>
      <c r="BE40" s="137">
        <f>RANK(BB40,BB4:BB120,1)</f>
        <v>16</v>
      </c>
      <c r="BF40" s="157">
        <f>RANK(BD40,BD4:BD120,1)</f>
        <v>42</v>
      </c>
    </row>
    <row r="41" spans="1:58" ht="15" customHeight="1">
      <c r="A41" s="156" t="s">
        <v>129</v>
      </c>
      <c r="B41" s="234"/>
      <c r="C41" s="81" t="s">
        <v>224</v>
      </c>
      <c r="D41" s="2" t="s">
        <v>210</v>
      </c>
      <c r="E41" s="89" t="s">
        <v>46</v>
      </c>
      <c r="F41" s="182"/>
      <c r="G41" s="77" t="s">
        <v>45</v>
      </c>
      <c r="H41" s="181"/>
      <c r="I41" s="77" t="s">
        <v>46</v>
      </c>
      <c r="J41" s="181"/>
      <c r="K41" s="77" t="s">
        <v>46</v>
      </c>
      <c r="L41" s="181"/>
      <c r="M41" s="77" t="s">
        <v>46</v>
      </c>
      <c r="N41" s="181"/>
      <c r="O41" s="77" t="s">
        <v>46</v>
      </c>
      <c r="P41" s="181"/>
      <c r="Q41" s="77" t="s">
        <v>46</v>
      </c>
      <c r="R41" s="181"/>
      <c r="S41" s="77" t="s">
        <v>45</v>
      </c>
      <c r="T41" s="181"/>
      <c r="U41" s="77" t="s">
        <v>46</v>
      </c>
      <c r="V41" s="181"/>
      <c r="W41" s="77" t="s">
        <v>46</v>
      </c>
      <c r="X41" s="181"/>
      <c r="Y41" s="77" t="s">
        <v>46</v>
      </c>
      <c r="Z41" s="181"/>
      <c r="AA41" s="77" t="s">
        <v>46</v>
      </c>
      <c r="AB41" s="181"/>
      <c r="AC41" s="77" t="s">
        <v>45</v>
      </c>
      <c r="AD41" s="181"/>
      <c r="AE41" s="77" t="s">
        <v>45</v>
      </c>
      <c r="AF41" s="181"/>
      <c r="AG41" s="77" t="s">
        <v>45</v>
      </c>
      <c r="AH41" s="181"/>
      <c r="AI41" s="77" t="s">
        <v>45</v>
      </c>
      <c r="AJ41" s="181"/>
      <c r="AK41" s="77" t="s">
        <v>45</v>
      </c>
      <c r="AL41" s="181"/>
      <c r="AM41" s="77" t="s">
        <v>45</v>
      </c>
      <c r="AN41" s="181"/>
      <c r="AO41" s="77" t="s">
        <v>45</v>
      </c>
      <c r="AP41" s="181"/>
      <c r="AQ41" s="77" t="s">
        <v>45</v>
      </c>
      <c r="AR41" s="222"/>
      <c r="AS41" s="223"/>
      <c r="AT41" s="232"/>
      <c r="AU41" s="223"/>
      <c r="AV41" s="225"/>
      <c r="AW41" s="138" t="s">
        <v>129</v>
      </c>
      <c r="AX41" s="139">
        <f>G43+M43+S43+Y43+AE43+AK43+AQ43</f>
        <v>0.10818287037037036</v>
      </c>
      <c r="AY41" s="139">
        <f>M43+Y43</f>
        <v>0.0304050925925926</v>
      </c>
      <c r="AZ41" s="139">
        <f>AX41-AY41</f>
        <v>0.07777777777777775</v>
      </c>
      <c r="BA41" s="140">
        <v>2</v>
      </c>
      <c r="BB41" s="136">
        <f>AY41/BA41</f>
        <v>0.0152025462962963</v>
      </c>
      <c r="BC41" s="137">
        <v>5</v>
      </c>
      <c r="BD41" s="136">
        <f>AZ41/BC41</f>
        <v>0.01555555555555555</v>
      </c>
      <c r="BE41" s="137">
        <f>RANK(BB41,BB4:BB120,1)</f>
        <v>58</v>
      </c>
      <c r="BF41" s="157">
        <f>RANK(BD41,BD4:BD120,1)</f>
        <v>31</v>
      </c>
    </row>
    <row r="42" spans="1:58" ht="15" customHeight="1">
      <c r="A42" s="156" t="s">
        <v>130</v>
      </c>
      <c r="B42" s="234"/>
      <c r="C42" s="81" t="s">
        <v>190</v>
      </c>
      <c r="D42" s="76" t="s">
        <v>40</v>
      </c>
      <c r="E42" s="3">
        <v>0.009907407407407408</v>
      </c>
      <c r="F42" s="179" t="s">
        <v>4</v>
      </c>
      <c r="G42" s="3">
        <v>0.024224537037037034</v>
      </c>
      <c r="H42" s="179" t="s">
        <v>13</v>
      </c>
      <c r="I42" s="3">
        <v>0.035115740740740746</v>
      </c>
      <c r="J42" s="179" t="s">
        <v>11</v>
      </c>
      <c r="K42" s="3">
        <v>0.04548611111111111</v>
      </c>
      <c r="L42" s="179" t="s">
        <v>8</v>
      </c>
      <c r="M42" s="3">
        <v>0.06484953703703704</v>
      </c>
      <c r="N42" s="179" t="s">
        <v>11</v>
      </c>
      <c r="O42" s="3">
        <v>0.07612268518518518</v>
      </c>
      <c r="P42" s="179" t="s">
        <v>11</v>
      </c>
      <c r="Q42" s="3">
        <v>0.08686342592592593</v>
      </c>
      <c r="R42" s="179" t="s">
        <v>11</v>
      </c>
      <c r="S42" s="3">
        <v>0.10160879629629631</v>
      </c>
      <c r="T42" s="179" t="s">
        <v>11</v>
      </c>
      <c r="U42" s="3">
        <v>0.11326388888888889</v>
      </c>
      <c r="V42" s="179" t="s">
        <v>11</v>
      </c>
      <c r="W42" s="3">
        <v>0.12452546296296296</v>
      </c>
      <c r="X42" s="179" t="s">
        <v>10</v>
      </c>
      <c r="Y42" s="3">
        <v>0.13556712962962963</v>
      </c>
      <c r="Z42" s="179" t="s">
        <v>10</v>
      </c>
      <c r="AA42" s="3">
        <v>0.14722222222222223</v>
      </c>
      <c r="AB42" s="179" t="s">
        <v>7</v>
      </c>
      <c r="AC42" s="3">
        <v>0.16310185185185186</v>
      </c>
      <c r="AD42" s="179" t="s">
        <v>9</v>
      </c>
      <c r="AE42" s="3">
        <v>0.1792013888888889</v>
      </c>
      <c r="AF42" s="179" t="s">
        <v>10</v>
      </c>
      <c r="AG42" s="3">
        <v>0.19670138888888888</v>
      </c>
      <c r="AH42" s="179" t="s">
        <v>10</v>
      </c>
      <c r="AI42" s="3">
        <v>0.21375</v>
      </c>
      <c r="AJ42" s="179" t="s">
        <v>11</v>
      </c>
      <c r="AK42" s="3">
        <v>0.22990740740740742</v>
      </c>
      <c r="AL42" s="179" t="s">
        <v>12</v>
      </c>
      <c r="AM42" s="3">
        <v>0.24800925925925923</v>
      </c>
      <c r="AN42" s="179" t="s">
        <v>12</v>
      </c>
      <c r="AO42" s="3">
        <v>0.2659606481481482</v>
      </c>
      <c r="AP42" s="179" t="s">
        <v>12</v>
      </c>
      <c r="AQ42" s="26">
        <v>0.2824189814814815</v>
      </c>
      <c r="AR42" s="222"/>
      <c r="AS42" s="223"/>
      <c r="AT42" s="232"/>
      <c r="AU42" s="223"/>
      <c r="AV42" s="225"/>
      <c r="AW42" s="138" t="s">
        <v>130</v>
      </c>
      <c r="AX42" s="139">
        <f>I43+O43+U43+AA43+AG43+AM43</f>
        <v>0.08107638888888882</v>
      </c>
      <c r="AY42" s="139">
        <f>I43+O43+U43+AA43</f>
        <v>0.04547453703703702</v>
      </c>
      <c r="AZ42" s="139">
        <f>AX42-AY42</f>
        <v>0.0356018518518518</v>
      </c>
      <c r="BA42" s="140">
        <v>4</v>
      </c>
      <c r="BB42" s="136">
        <f>AY42/BA42</f>
        <v>0.011368634259259255</v>
      </c>
      <c r="BC42" s="137">
        <v>2</v>
      </c>
      <c r="BD42" s="136">
        <f>AZ42/BC42</f>
        <v>0.0178009259259259</v>
      </c>
      <c r="BE42" s="137">
        <f>RANK(BB42,BB4:BB120,1)</f>
        <v>29</v>
      </c>
      <c r="BF42" s="157">
        <f>RANK(BD42,BD4:BD120,1)</f>
        <v>47</v>
      </c>
    </row>
    <row r="43" spans="1:58" ht="15.75" customHeight="1">
      <c r="A43" s="154"/>
      <c r="B43" s="76"/>
      <c r="C43" s="76"/>
      <c r="D43" s="76" t="s">
        <v>41</v>
      </c>
      <c r="E43" s="8">
        <f>E42-0</f>
        <v>0.009907407407407408</v>
      </c>
      <c r="F43" s="180"/>
      <c r="G43" s="8">
        <f>G42-E42</f>
        <v>0.014317129629629626</v>
      </c>
      <c r="H43" s="180"/>
      <c r="I43" s="8">
        <f>I42-G42</f>
        <v>0.010891203703703712</v>
      </c>
      <c r="J43" s="180"/>
      <c r="K43" s="8">
        <f>K42-I42</f>
        <v>0.010370370370370363</v>
      </c>
      <c r="L43" s="180"/>
      <c r="M43" s="8">
        <f>M42-K42</f>
        <v>0.01936342592592593</v>
      </c>
      <c r="N43" s="180"/>
      <c r="O43" s="8">
        <f>O42-M42</f>
        <v>0.011273148148148143</v>
      </c>
      <c r="P43" s="180"/>
      <c r="Q43" s="8">
        <f>Q42-O42</f>
        <v>0.010740740740740745</v>
      </c>
      <c r="R43" s="180"/>
      <c r="S43" s="8">
        <f>S42-Q42</f>
        <v>0.014745370370370381</v>
      </c>
      <c r="T43" s="180"/>
      <c r="U43" s="8">
        <f>U42-S42</f>
        <v>0.011655092592592578</v>
      </c>
      <c r="V43" s="180"/>
      <c r="W43" s="8">
        <f>W42-U42</f>
        <v>0.011261574074074077</v>
      </c>
      <c r="X43" s="180"/>
      <c r="Y43" s="8">
        <f>Y42-W42</f>
        <v>0.011041666666666672</v>
      </c>
      <c r="Z43" s="180"/>
      <c r="AA43" s="8">
        <f>AA42-Y42</f>
        <v>0.011655092592592592</v>
      </c>
      <c r="AB43" s="180"/>
      <c r="AC43" s="8">
        <f>AC42-AA42</f>
        <v>0.015879629629629632</v>
      </c>
      <c r="AD43" s="180"/>
      <c r="AE43" s="8">
        <f>AE42-AC42</f>
        <v>0.016099537037037037</v>
      </c>
      <c r="AF43" s="180"/>
      <c r="AG43" s="8">
        <f>AG42-AE42</f>
        <v>0.017499999999999988</v>
      </c>
      <c r="AH43" s="180"/>
      <c r="AI43" s="8">
        <f>AI42-AG42</f>
        <v>0.01704861111111111</v>
      </c>
      <c r="AJ43" s="180"/>
      <c r="AK43" s="8">
        <f>AK42-AI42</f>
        <v>0.016157407407407426</v>
      </c>
      <c r="AL43" s="180"/>
      <c r="AM43" s="8">
        <f>AM42-AK42</f>
        <v>0.018101851851851813</v>
      </c>
      <c r="AN43" s="180"/>
      <c r="AO43" s="8">
        <f>AO42-AM42</f>
        <v>0.017951388888888947</v>
      </c>
      <c r="AP43" s="180"/>
      <c r="AQ43" s="8">
        <f>AQ42-AO42</f>
        <v>0.016458333333333297</v>
      </c>
      <c r="AR43" s="222"/>
      <c r="AS43" s="223"/>
      <c r="AT43" s="232"/>
      <c r="AU43" s="223"/>
      <c r="AV43" s="225"/>
      <c r="AW43" s="93"/>
      <c r="AX43" s="148"/>
      <c r="AY43" s="137"/>
      <c r="AZ43" s="137"/>
      <c r="BA43" s="140"/>
      <c r="BB43" s="136"/>
      <c r="BC43" s="137"/>
      <c r="BD43" s="136"/>
      <c r="BE43" s="137"/>
      <c r="BF43" s="157"/>
    </row>
    <row r="44" spans="1:58" ht="3" customHeight="1">
      <c r="A44" s="159"/>
      <c r="B44" s="99"/>
      <c r="C44" s="99"/>
      <c r="D44" s="99"/>
      <c r="E44" s="99"/>
      <c r="F44" s="183"/>
      <c r="G44" s="99"/>
      <c r="H44" s="183"/>
      <c r="I44" s="99"/>
      <c r="J44" s="183"/>
      <c r="K44" s="99"/>
      <c r="L44" s="183"/>
      <c r="M44" s="99"/>
      <c r="N44" s="183"/>
      <c r="O44" s="99"/>
      <c r="P44" s="183"/>
      <c r="Q44" s="99"/>
      <c r="R44" s="183"/>
      <c r="S44" s="99"/>
      <c r="T44" s="183"/>
      <c r="U44" s="99"/>
      <c r="V44" s="183"/>
      <c r="W44" s="99"/>
      <c r="X44" s="183"/>
      <c r="Y44" s="99"/>
      <c r="Z44" s="183"/>
      <c r="AA44" s="99"/>
      <c r="AB44" s="183"/>
      <c r="AC44" s="99"/>
      <c r="AD44" s="183"/>
      <c r="AE44" s="99"/>
      <c r="AF44" s="183"/>
      <c r="AG44" s="99"/>
      <c r="AH44" s="183"/>
      <c r="AI44" s="99"/>
      <c r="AJ44" s="183"/>
      <c r="AK44" s="99"/>
      <c r="AL44" s="183"/>
      <c r="AM44" s="99"/>
      <c r="AN44" s="183"/>
      <c r="AO44" s="99"/>
      <c r="AP44" s="183"/>
      <c r="AQ44" s="99"/>
      <c r="AR44" s="99"/>
      <c r="AS44" s="99"/>
      <c r="AT44" s="188"/>
      <c r="AU44" s="99"/>
      <c r="AV44" s="188"/>
      <c r="AW44" s="145"/>
      <c r="AX44" s="145"/>
      <c r="AY44" s="145"/>
      <c r="AZ44" s="145"/>
      <c r="BA44" s="146"/>
      <c r="BB44" s="147"/>
      <c r="BC44" s="145"/>
      <c r="BD44" s="147"/>
      <c r="BE44" s="175"/>
      <c r="BF44" s="160"/>
    </row>
    <row r="45" spans="1:58" ht="18">
      <c r="A45" s="154" t="s">
        <v>43</v>
      </c>
      <c r="B45" s="76"/>
      <c r="C45" s="89" t="s">
        <v>225</v>
      </c>
      <c r="D45" s="76" t="s">
        <v>44</v>
      </c>
      <c r="E45" s="77" t="s">
        <v>0</v>
      </c>
      <c r="F45" s="181"/>
      <c r="G45" s="77" t="s">
        <v>1</v>
      </c>
      <c r="H45" s="181"/>
      <c r="I45" s="77" t="s">
        <v>2</v>
      </c>
      <c r="J45" s="181"/>
      <c r="K45" s="77" t="s">
        <v>3</v>
      </c>
      <c r="L45" s="181"/>
      <c r="M45" s="77" t="s">
        <v>4</v>
      </c>
      <c r="N45" s="181"/>
      <c r="O45" s="77" t="s">
        <v>5</v>
      </c>
      <c r="P45" s="181"/>
      <c r="Q45" s="77" t="s">
        <v>6</v>
      </c>
      <c r="R45" s="181"/>
      <c r="S45" s="77" t="s">
        <v>7</v>
      </c>
      <c r="T45" s="181"/>
      <c r="U45" s="77" t="s">
        <v>8</v>
      </c>
      <c r="V45" s="181"/>
      <c r="W45" s="77" t="s">
        <v>9</v>
      </c>
      <c r="X45" s="181"/>
      <c r="Y45" s="77" t="s">
        <v>10</v>
      </c>
      <c r="Z45" s="181"/>
      <c r="AA45" s="77" t="s">
        <v>11</v>
      </c>
      <c r="AB45" s="181"/>
      <c r="AC45" s="77" t="s">
        <v>12</v>
      </c>
      <c r="AD45" s="181"/>
      <c r="AE45" s="77" t="s">
        <v>13</v>
      </c>
      <c r="AF45" s="181"/>
      <c r="AG45" s="77" t="s">
        <v>14</v>
      </c>
      <c r="AH45" s="181"/>
      <c r="AI45" s="77" t="s">
        <v>15</v>
      </c>
      <c r="AJ45" s="181"/>
      <c r="AK45" s="77" t="s">
        <v>16</v>
      </c>
      <c r="AL45" s="181"/>
      <c r="AM45" s="77" t="s">
        <v>17</v>
      </c>
      <c r="AN45" s="181"/>
      <c r="AO45" s="77" t="s">
        <v>18</v>
      </c>
      <c r="AP45" s="181"/>
      <c r="AQ45" s="77" t="s">
        <v>19</v>
      </c>
      <c r="AR45" s="76"/>
      <c r="AS45" s="76"/>
      <c r="AT45" s="189"/>
      <c r="AU45" s="76"/>
      <c r="AV45" s="189"/>
      <c r="AW45" s="137"/>
      <c r="AX45" s="137"/>
      <c r="AY45" s="137"/>
      <c r="AZ45" s="137"/>
      <c r="BA45" s="140"/>
      <c r="BB45" s="136"/>
      <c r="BC45" s="137"/>
      <c r="BD45" s="136"/>
      <c r="BE45" s="137"/>
      <c r="BF45" s="157"/>
    </row>
    <row r="46" spans="1:58" ht="15" customHeight="1">
      <c r="A46" s="156" t="s">
        <v>131</v>
      </c>
      <c r="B46" s="226" t="s">
        <v>2</v>
      </c>
      <c r="C46" s="113" t="s">
        <v>57</v>
      </c>
      <c r="D46" s="76" t="s">
        <v>38</v>
      </c>
      <c r="E46" s="77" t="s">
        <v>149</v>
      </c>
      <c r="F46" s="181"/>
      <c r="G46" s="77" t="s">
        <v>46</v>
      </c>
      <c r="H46" s="181"/>
      <c r="I46" s="77" t="s">
        <v>150</v>
      </c>
      <c r="J46" s="181"/>
      <c r="K46" s="77" t="s">
        <v>149</v>
      </c>
      <c r="L46" s="181"/>
      <c r="M46" s="77" t="s">
        <v>46</v>
      </c>
      <c r="N46" s="181"/>
      <c r="O46" s="77" t="s">
        <v>150</v>
      </c>
      <c r="P46" s="181"/>
      <c r="Q46" s="77" t="s">
        <v>46</v>
      </c>
      <c r="R46" s="181"/>
      <c r="S46" s="77" t="s">
        <v>149</v>
      </c>
      <c r="T46" s="181"/>
      <c r="U46" s="77" t="s">
        <v>150</v>
      </c>
      <c r="V46" s="181"/>
      <c r="W46" s="77" t="s">
        <v>46</v>
      </c>
      <c r="X46" s="181"/>
      <c r="Y46" s="77" t="s">
        <v>149</v>
      </c>
      <c r="Z46" s="181"/>
      <c r="AA46" s="77" t="s">
        <v>150</v>
      </c>
      <c r="AB46" s="181"/>
      <c r="AC46" s="77" t="s">
        <v>46</v>
      </c>
      <c r="AD46" s="181"/>
      <c r="AE46" s="77" t="s">
        <v>149</v>
      </c>
      <c r="AF46" s="181"/>
      <c r="AG46" s="77" t="s">
        <v>150</v>
      </c>
      <c r="AH46" s="181"/>
      <c r="AI46" s="77" t="s">
        <v>149</v>
      </c>
      <c r="AJ46" s="181"/>
      <c r="AK46" s="77" t="s">
        <v>46</v>
      </c>
      <c r="AL46" s="181"/>
      <c r="AM46" s="77" t="s">
        <v>150</v>
      </c>
      <c r="AN46" s="181"/>
      <c r="AO46" s="77" t="s">
        <v>149</v>
      </c>
      <c r="AP46" s="181"/>
      <c r="AQ46" s="77" t="s">
        <v>150</v>
      </c>
      <c r="AR46" s="222" t="s">
        <v>3</v>
      </c>
      <c r="AS46" s="223">
        <f>E49+G49+K49+M49+Q49+AA49+AE49+AG49+AM49+AO49</f>
        <v>0.10373842592592594</v>
      </c>
      <c r="AT46" s="224" t="s">
        <v>4</v>
      </c>
      <c r="AU46" s="223">
        <f>I49+O49+S49+U49+W49+Y49+AC49+AI49+AK49+AQ49</f>
        <v>0.12741898148148148</v>
      </c>
      <c r="AV46" s="225" t="s">
        <v>3</v>
      </c>
      <c r="AW46" s="138" t="s">
        <v>131</v>
      </c>
      <c r="AX46" s="139">
        <f>I49+O49+U49+AA49+AG49+AM49+AQ49</f>
        <v>0.08267361111111116</v>
      </c>
      <c r="AY46" s="139">
        <f>AA49+AG49+AM49</f>
        <v>0.033125000000000016</v>
      </c>
      <c r="AZ46" s="139">
        <f>AX46-AY46</f>
        <v>0.04954861111111114</v>
      </c>
      <c r="BA46" s="140">
        <v>3</v>
      </c>
      <c r="BB46" s="136">
        <f>AY46/BA46</f>
        <v>0.011041666666666672</v>
      </c>
      <c r="BC46" s="137">
        <v>4</v>
      </c>
      <c r="BD46" s="136">
        <f>AZ46/BC46</f>
        <v>0.012387152777777785</v>
      </c>
      <c r="BE46" s="137">
        <f>RANK(BB46,BB4:BB120,1)</f>
        <v>23</v>
      </c>
      <c r="BF46" s="157">
        <f>RANK(BD46,BD4:BD120,1)</f>
        <v>9</v>
      </c>
    </row>
    <row r="47" spans="1:58" ht="15" customHeight="1">
      <c r="A47" s="156" t="s">
        <v>132</v>
      </c>
      <c r="B47" s="226"/>
      <c r="C47" s="113" t="s">
        <v>61</v>
      </c>
      <c r="D47" s="2" t="s">
        <v>210</v>
      </c>
      <c r="E47" s="89" t="s">
        <v>46</v>
      </c>
      <c r="F47" s="182"/>
      <c r="G47" s="77" t="s">
        <v>46</v>
      </c>
      <c r="H47" s="181"/>
      <c r="I47" s="77" t="s">
        <v>45</v>
      </c>
      <c r="J47" s="181"/>
      <c r="K47" s="77" t="s">
        <v>46</v>
      </c>
      <c r="L47" s="181"/>
      <c r="M47" s="77" t="s">
        <v>46</v>
      </c>
      <c r="N47" s="181"/>
      <c r="O47" s="77" t="s">
        <v>45</v>
      </c>
      <c r="P47" s="181"/>
      <c r="Q47" s="77" t="s">
        <v>46</v>
      </c>
      <c r="R47" s="181"/>
      <c r="S47" s="77" t="s">
        <v>45</v>
      </c>
      <c r="T47" s="181"/>
      <c r="U47" s="77" t="s">
        <v>45</v>
      </c>
      <c r="V47" s="181"/>
      <c r="W47" s="77" t="s">
        <v>45</v>
      </c>
      <c r="X47" s="181"/>
      <c r="Y47" s="77" t="s">
        <v>45</v>
      </c>
      <c r="Z47" s="181"/>
      <c r="AA47" s="77" t="s">
        <v>46</v>
      </c>
      <c r="AB47" s="181"/>
      <c r="AC47" s="77" t="s">
        <v>45</v>
      </c>
      <c r="AD47" s="181"/>
      <c r="AE47" s="77" t="s">
        <v>46</v>
      </c>
      <c r="AF47" s="181"/>
      <c r="AG47" s="77" t="s">
        <v>46</v>
      </c>
      <c r="AH47" s="181"/>
      <c r="AI47" s="77" t="s">
        <v>45</v>
      </c>
      <c r="AJ47" s="181"/>
      <c r="AK47" s="77" t="s">
        <v>45</v>
      </c>
      <c r="AL47" s="181"/>
      <c r="AM47" s="77" t="s">
        <v>46</v>
      </c>
      <c r="AN47" s="181"/>
      <c r="AO47" s="77" t="s">
        <v>46</v>
      </c>
      <c r="AP47" s="181"/>
      <c r="AQ47" s="77" t="s">
        <v>45</v>
      </c>
      <c r="AR47" s="222"/>
      <c r="AS47" s="223"/>
      <c r="AT47" s="224"/>
      <c r="AU47" s="223"/>
      <c r="AV47" s="225"/>
      <c r="AW47" s="138" t="s">
        <v>132</v>
      </c>
      <c r="AX47" s="139">
        <f>G49+M49+Q49+W49+AC49+AK49</f>
        <v>0.06937499999999999</v>
      </c>
      <c r="AY47" s="139">
        <f>G49+M49+Q49</f>
        <v>0.0294675925925926</v>
      </c>
      <c r="AZ47" s="139">
        <f>AX47-AY47</f>
        <v>0.03990740740740739</v>
      </c>
      <c r="BA47" s="140">
        <v>3</v>
      </c>
      <c r="BB47" s="136">
        <f>AY47/BA47</f>
        <v>0.009822530864197534</v>
      </c>
      <c r="BC47" s="137">
        <v>3</v>
      </c>
      <c r="BD47" s="136">
        <f>AZ47/BC47</f>
        <v>0.013302469135802464</v>
      </c>
      <c r="BE47" s="137">
        <f>RANK(BB47,BB4:BB120,1)</f>
        <v>7</v>
      </c>
      <c r="BF47" s="157">
        <f>RANK(BD47,BD4:BD120,1)</f>
        <v>17</v>
      </c>
    </row>
    <row r="48" spans="1:58" ht="15" customHeight="1">
      <c r="A48" s="156" t="s">
        <v>133</v>
      </c>
      <c r="B48" s="226"/>
      <c r="C48" s="199" t="s">
        <v>62</v>
      </c>
      <c r="D48" s="76" t="s">
        <v>40</v>
      </c>
      <c r="E48" s="3">
        <v>0.011296296296296296</v>
      </c>
      <c r="F48" s="179" t="s">
        <v>13</v>
      </c>
      <c r="G48" s="3">
        <v>0.02011574074074074</v>
      </c>
      <c r="H48" s="179" t="s">
        <v>3</v>
      </c>
      <c r="I48" s="3">
        <v>0.03190972222222222</v>
      </c>
      <c r="J48" s="179" t="s">
        <v>3</v>
      </c>
      <c r="K48" s="3">
        <v>0.041539351851851855</v>
      </c>
      <c r="L48" s="179" t="s">
        <v>3</v>
      </c>
      <c r="M48" s="3">
        <v>0.05178240740740741</v>
      </c>
      <c r="N48" s="179" t="s">
        <v>3</v>
      </c>
      <c r="O48" s="3">
        <v>0.06418981481481481</v>
      </c>
      <c r="P48" s="179" t="s">
        <v>3</v>
      </c>
      <c r="Q48" s="3">
        <v>0.07459490740740742</v>
      </c>
      <c r="R48" s="179" t="s">
        <v>3</v>
      </c>
      <c r="S48" s="3">
        <v>0.08703703703703704</v>
      </c>
      <c r="T48" s="179" t="s">
        <v>4</v>
      </c>
      <c r="U48" s="3">
        <v>0.09940972222222222</v>
      </c>
      <c r="V48" s="179" t="s">
        <v>4</v>
      </c>
      <c r="W48" s="3">
        <v>0.11278935185185185</v>
      </c>
      <c r="X48" s="179" t="s">
        <v>4</v>
      </c>
      <c r="Y48" s="3">
        <v>0.1254050925925926</v>
      </c>
      <c r="Z48" s="179" t="s">
        <v>5</v>
      </c>
      <c r="AA48" s="3">
        <v>0.13646990740740741</v>
      </c>
      <c r="AB48" s="179" t="s">
        <v>5</v>
      </c>
      <c r="AC48" s="3">
        <v>0.14971064814814813</v>
      </c>
      <c r="AD48" s="179" t="s">
        <v>5</v>
      </c>
      <c r="AE48" s="3">
        <v>0.15961805555555555</v>
      </c>
      <c r="AF48" s="179" t="s">
        <v>3</v>
      </c>
      <c r="AG48" s="3">
        <v>0.17077546296296298</v>
      </c>
      <c r="AH48" s="179" t="s">
        <v>3</v>
      </c>
      <c r="AI48" s="3">
        <v>0.18368055555555554</v>
      </c>
      <c r="AJ48" s="179" t="s">
        <v>3</v>
      </c>
      <c r="AK48" s="3">
        <v>0.19696759259259258</v>
      </c>
      <c r="AL48" s="179" t="s">
        <v>3</v>
      </c>
      <c r="AM48" s="3">
        <v>0.20787037037037037</v>
      </c>
      <c r="AN48" s="179" t="s">
        <v>3</v>
      </c>
      <c r="AO48" s="3">
        <v>0.21818287037037035</v>
      </c>
      <c r="AP48" s="179" t="s">
        <v>3</v>
      </c>
      <c r="AQ48" s="26">
        <v>0.23115740740740742</v>
      </c>
      <c r="AR48" s="222"/>
      <c r="AS48" s="223"/>
      <c r="AT48" s="224"/>
      <c r="AU48" s="223"/>
      <c r="AV48" s="225"/>
      <c r="AW48" s="138" t="s">
        <v>133</v>
      </c>
      <c r="AX48" s="139">
        <f>E49+K49+S49+Y49+AE49+AI49+AO49</f>
        <v>0.07910879629629627</v>
      </c>
      <c r="AY48" s="139">
        <f>E49+K49+AE49+AO49</f>
        <v>0.041145833333333326</v>
      </c>
      <c r="AZ48" s="139">
        <f>AX48-AY48</f>
        <v>0.03796296296296295</v>
      </c>
      <c r="BA48" s="140">
        <v>4</v>
      </c>
      <c r="BB48" s="136">
        <f>AY48/BA48</f>
        <v>0.010286458333333331</v>
      </c>
      <c r="BC48" s="137">
        <v>3</v>
      </c>
      <c r="BD48" s="136">
        <f>AZ48/BC48</f>
        <v>0.012654320987654316</v>
      </c>
      <c r="BE48" s="137">
        <f>RANK(BB48,BB4:BB120,1)</f>
        <v>15</v>
      </c>
      <c r="BF48" s="157">
        <f>RANK(BD48,BD4:BD120,1)</f>
        <v>12</v>
      </c>
    </row>
    <row r="49" spans="1:58" ht="15.75" customHeight="1">
      <c r="A49" s="154"/>
      <c r="B49" s="76"/>
      <c r="C49" s="76"/>
      <c r="D49" s="76" t="s">
        <v>41</v>
      </c>
      <c r="E49" s="8">
        <f>E48-0</f>
        <v>0.011296296296296296</v>
      </c>
      <c r="F49" s="180"/>
      <c r="G49" s="8">
        <f>G48-E48</f>
        <v>0.008819444444444444</v>
      </c>
      <c r="H49" s="180"/>
      <c r="I49" s="8">
        <f>I48-G48</f>
        <v>0.011793981481481482</v>
      </c>
      <c r="J49" s="180"/>
      <c r="K49" s="8">
        <f>K48-I48</f>
        <v>0.009629629629629634</v>
      </c>
      <c r="L49" s="180"/>
      <c r="M49" s="8">
        <f>M48-K48</f>
        <v>0.010243055555555554</v>
      </c>
      <c r="N49" s="180"/>
      <c r="O49" s="8">
        <f>O48-M48</f>
        <v>0.012407407407407402</v>
      </c>
      <c r="P49" s="180"/>
      <c r="Q49" s="8">
        <f>Q48-O48</f>
        <v>0.010405092592592605</v>
      </c>
      <c r="R49" s="180"/>
      <c r="S49" s="8">
        <f>S48-Q48</f>
        <v>0.012442129629629622</v>
      </c>
      <c r="T49" s="180"/>
      <c r="U49" s="8">
        <f>U48-S48</f>
        <v>0.012372685185185181</v>
      </c>
      <c r="V49" s="180"/>
      <c r="W49" s="8">
        <f>W48-U48</f>
        <v>0.01337962962962963</v>
      </c>
      <c r="X49" s="180"/>
      <c r="Y49" s="8">
        <f>Y48-W48</f>
        <v>0.01261574074074076</v>
      </c>
      <c r="Z49" s="180"/>
      <c r="AA49" s="8">
        <f>AA48-Y48</f>
        <v>0.011064814814814805</v>
      </c>
      <c r="AB49" s="180"/>
      <c r="AC49" s="8">
        <f>AC48-AA48</f>
        <v>0.01324074074074072</v>
      </c>
      <c r="AD49" s="180"/>
      <c r="AE49" s="8">
        <f>AE48-AC48</f>
        <v>0.00990740740740742</v>
      </c>
      <c r="AF49" s="180"/>
      <c r="AG49" s="8">
        <f>AG48-AE48</f>
        <v>0.011157407407407421</v>
      </c>
      <c r="AH49" s="180"/>
      <c r="AI49" s="8">
        <f>AI48-AG48</f>
        <v>0.012905092592592565</v>
      </c>
      <c r="AJ49" s="180"/>
      <c r="AK49" s="8">
        <f>AK48-AI48</f>
        <v>0.013287037037037042</v>
      </c>
      <c r="AL49" s="180"/>
      <c r="AM49" s="8">
        <f>AM48-AK48</f>
        <v>0.010902777777777789</v>
      </c>
      <c r="AN49" s="180"/>
      <c r="AO49" s="8">
        <f>AO48-AM48</f>
        <v>0.010312499999999974</v>
      </c>
      <c r="AP49" s="180"/>
      <c r="AQ49" s="8">
        <f>AQ48-AO48</f>
        <v>0.012974537037037076</v>
      </c>
      <c r="AR49" s="222"/>
      <c r="AS49" s="223"/>
      <c r="AT49" s="224"/>
      <c r="AU49" s="223"/>
      <c r="AV49" s="225"/>
      <c r="AW49" s="93"/>
      <c r="AX49" s="149"/>
      <c r="AY49" s="150"/>
      <c r="AZ49" s="149"/>
      <c r="BA49" s="151"/>
      <c r="BB49" s="151"/>
      <c r="BC49" s="151"/>
      <c r="BD49" s="151"/>
      <c r="BE49" s="137"/>
      <c r="BF49" s="161"/>
    </row>
    <row r="50" spans="1:58" ht="3" customHeight="1">
      <c r="A50" s="159"/>
      <c r="B50" s="99"/>
      <c r="C50" s="99"/>
      <c r="D50" s="99"/>
      <c r="E50" s="99"/>
      <c r="F50" s="183"/>
      <c r="G50" s="99"/>
      <c r="H50" s="183"/>
      <c r="I50" s="99"/>
      <c r="J50" s="183"/>
      <c r="K50" s="99"/>
      <c r="L50" s="183"/>
      <c r="M50" s="99"/>
      <c r="N50" s="183"/>
      <c r="O50" s="99"/>
      <c r="P50" s="183"/>
      <c r="Q50" s="99"/>
      <c r="R50" s="183"/>
      <c r="S50" s="99"/>
      <c r="T50" s="183"/>
      <c r="U50" s="99"/>
      <c r="V50" s="183"/>
      <c r="W50" s="99"/>
      <c r="X50" s="183"/>
      <c r="Y50" s="99"/>
      <c r="Z50" s="183"/>
      <c r="AA50" s="99"/>
      <c r="AB50" s="183"/>
      <c r="AC50" s="99"/>
      <c r="AD50" s="183"/>
      <c r="AE50" s="99"/>
      <c r="AF50" s="183"/>
      <c r="AG50" s="99"/>
      <c r="AH50" s="183"/>
      <c r="AI50" s="99"/>
      <c r="AJ50" s="183"/>
      <c r="AK50" s="99"/>
      <c r="AL50" s="183"/>
      <c r="AM50" s="99"/>
      <c r="AN50" s="183"/>
      <c r="AO50" s="99"/>
      <c r="AP50" s="183"/>
      <c r="AQ50" s="99"/>
      <c r="AR50" s="99"/>
      <c r="AS50" s="99"/>
      <c r="AT50" s="188"/>
      <c r="AU50" s="99"/>
      <c r="AV50" s="188"/>
      <c r="AW50" s="152"/>
      <c r="AX50" s="153"/>
      <c r="AY50" s="153"/>
      <c r="AZ50" s="153"/>
      <c r="BA50" s="153"/>
      <c r="BB50" s="153"/>
      <c r="BC50" s="153"/>
      <c r="BD50" s="153"/>
      <c r="BE50" s="175"/>
      <c r="BF50" s="162"/>
    </row>
    <row r="51" spans="1:58" ht="18">
      <c r="A51" s="154" t="s">
        <v>43</v>
      </c>
      <c r="B51" s="76"/>
      <c r="C51" s="89" t="s">
        <v>226</v>
      </c>
      <c r="D51" s="76" t="s">
        <v>44</v>
      </c>
      <c r="E51" s="77" t="s">
        <v>0</v>
      </c>
      <c r="F51" s="181"/>
      <c r="G51" s="77" t="s">
        <v>1</v>
      </c>
      <c r="H51" s="181"/>
      <c r="I51" s="77" t="s">
        <v>2</v>
      </c>
      <c r="J51" s="181"/>
      <c r="K51" s="77" t="s">
        <v>3</v>
      </c>
      <c r="L51" s="181"/>
      <c r="M51" s="77" t="s">
        <v>4</v>
      </c>
      <c r="N51" s="181"/>
      <c r="O51" s="77" t="s">
        <v>5</v>
      </c>
      <c r="P51" s="181"/>
      <c r="Q51" s="77" t="s">
        <v>6</v>
      </c>
      <c r="R51" s="181"/>
      <c r="S51" s="77" t="s">
        <v>7</v>
      </c>
      <c r="T51" s="181"/>
      <c r="U51" s="77" t="s">
        <v>8</v>
      </c>
      <c r="V51" s="181"/>
      <c r="W51" s="77" t="s">
        <v>9</v>
      </c>
      <c r="X51" s="181"/>
      <c r="Y51" s="77" t="s">
        <v>10</v>
      </c>
      <c r="Z51" s="181"/>
      <c r="AA51" s="77" t="s">
        <v>11</v>
      </c>
      <c r="AB51" s="181"/>
      <c r="AC51" s="77" t="s">
        <v>12</v>
      </c>
      <c r="AD51" s="181"/>
      <c r="AE51" s="77" t="s">
        <v>13</v>
      </c>
      <c r="AF51" s="181"/>
      <c r="AG51" s="77" t="s">
        <v>14</v>
      </c>
      <c r="AH51" s="181"/>
      <c r="AI51" s="77" t="s">
        <v>15</v>
      </c>
      <c r="AJ51" s="181"/>
      <c r="AK51" s="77" t="s">
        <v>16</v>
      </c>
      <c r="AL51" s="181"/>
      <c r="AM51" s="77" t="s">
        <v>17</v>
      </c>
      <c r="AN51" s="181"/>
      <c r="AO51" s="77" t="s">
        <v>18</v>
      </c>
      <c r="AP51" s="181"/>
      <c r="AQ51" s="77" t="s">
        <v>19</v>
      </c>
      <c r="AR51" s="76"/>
      <c r="AS51" s="76"/>
      <c r="AT51" s="189"/>
      <c r="AU51" s="76"/>
      <c r="AV51" s="189"/>
      <c r="AW51" s="137"/>
      <c r="AX51" s="137"/>
      <c r="AY51" s="137"/>
      <c r="AZ51" s="137"/>
      <c r="BA51" s="140"/>
      <c r="BB51" s="136"/>
      <c r="BC51" s="137"/>
      <c r="BD51" s="136"/>
      <c r="BE51" s="137"/>
      <c r="BF51" s="157"/>
    </row>
    <row r="52" spans="1:58" ht="15" customHeight="1">
      <c r="A52" s="156" t="s">
        <v>134</v>
      </c>
      <c r="B52" s="231" t="s">
        <v>2</v>
      </c>
      <c r="C52" s="88" t="s">
        <v>227</v>
      </c>
      <c r="D52" s="76" t="s">
        <v>38</v>
      </c>
      <c r="E52" s="77" t="s">
        <v>150</v>
      </c>
      <c r="F52" s="181"/>
      <c r="G52" s="77" t="s">
        <v>149</v>
      </c>
      <c r="H52" s="181"/>
      <c r="I52" s="77" t="s">
        <v>46</v>
      </c>
      <c r="J52" s="181"/>
      <c r="K52" s="77" t="s">
        <v>150</v>
      </c>
      <c r="L52" s="181"/>
      <c r="M52" s="77" t="s">
        <v>149</v>
      </c>
      <c r="N52" s="181"/>
      <c r="O52" s="77" t="s">
        <v>46</v>
      </c>
      <c r="P52" s="181"/>
      <c r="Q52" s="77" t="s">
        <v>150</v>
      </c>
      <c r="R52" s="181"/>
      <c r="S52" s="77" t="s">
        <v>149</v>
      </c>
      <c r="T52" s="181"/>
      <c r="U52" s="77" t="s">
        <v>46</v>
      </c>
      <c r="V52" s="181"/>
      <c r="W52" s="77" t="s">
        <v>150</v>
      </c>
      <c r="X52" s="181"/>
      <c r="Y52" s="77" t="s">
        <v>149</v>
      </c>
      <c r="Z52" s="181"/>
      <c r="AA52" s="77" t="s">
        <v>46</v>
      </c>
      <c r="AB52" s="181"/>
      <c r="AC52" s="77" t="s">
        <v>150</v>
      </c>
      <c r="AD52" s="181"/>
      <c r="AE52" s="77" t="s">
        <v>149</v>
      </c>
      <c r="AF52" s="181"/>
      <c r="AG52" s="77" t="s">
        <v>46</v>
      </c>
      <c r="AH52" s="181"/>
      <c r="AI52" s="77" t="s">
        <v>150</v>
      </c>
      <c r="AJ52" s="181"/>
      <c r="AK52" s="77" t="s">
        <v>46</v>
      </c>
      <c r="AL52" s="181"/>
      <c r="AM52" s="77" t="s">
        <v>149</v>
      </c>
      <c r="AN52" s="181"/>
      <c r="AO52" s="77" t="s">
        <v>150</v>
      </c>
      <c r="AP52" s="181"/>
      <c r="AQ52" s="77" t="s">
        <v>46</v>
      </c>
      <c r="AR52" s="222" t="s">
        <v>5</v>
      </c>
      <c r="AS52" s="223">
        <f>W55+Y55+AC55+AE55+AG55+AI55+AK55+AM55+AO55+AQ55</f>
        <v>0.11388888888888889</v>
      </c>
      <c r="AT52" s="224" t="s">
        <v>6</v>
      </c>
      <c r="AU52" s="223">
        <f>E55+G55+I55+K55+M55+O55+Q55+S55+U55+AA55</f>
        <v>0.12885416666666666</v>
      </c>
      <c r="AV52" s="225" t="s">
        <v>4</v>
      </c>
      <c r="AW52" s="138" t="s">
        <v>134</v>
      </c>
      <c r="AX52" s="139">
        <f>E55+K55+Q55+W55+AC55+AI55+AO55</f>
        <v>0.0793402777777778</v>
      </c>
      <c r="AY52" s="139">
        <f>W55+AC55+AI55+AO55</f>
        <v>0.040983796296296324</v>
      </c>
      <c r="AZ52" s="139">
        <f>AX52-AY52</f>
        <v>0.03835648148148148</v>
      </c>
      <c r="BA52" s="140">
        <v>4</v>
      </c>
      <c r="BB52" s="136">
        <f>AY52/BA52</f>
        <v>0.010245949074074081</v>
      </c>
      <c r="BC52" s="137">
        <v>3</v>
      </c>
      <c r="BD52" s="136">
        <f>AZ52/BC52</f>
        <v>0.012785493827160493</v>
      </c>
      <c r="BE52" s="137">
        <f>RANK(BB52,BB4:BB120,1)</f>
        <v>14</v>
      </c>
      <c r="BF52" s="157">
        <f>RANK(BD52,BD4:BD120,1)</f>
        <v>13</v>
      </c>
    </row>
    <row r="53" spans="1:58" ht="15" customHeight="1">
      <c r="A53" s="156" t="s">
        <v>135</v>
      </c>
      <c r="B53" s="231"/>
      <c r="C53" s="197" t="s">
        <v>228</v>
      </c>
      <c r="D53" s="2" t="s">
        <v>210</v>
      </c>
      <c r="E53" s="89" t="s">
        <v>45</v>
      </c>
      <c r="F53" s="182"/>
      <c r="G53" s="77" t="s">
        <v>45</v>
      </c>
      <c r="H53" s="181"/>
      <c r="I53" s="77" t="s">
        <v>45</v>
      </c>
      <c r="J53" s="181"/>
      <c r="K53" s="77" t="s">
        <v>45</v>
      </c>
      <c r="L53" s="181"/>
      <c r="M53" s="77" t="s">
        <v>45</v>
      </c>
      <c r="N53" s="181"/>
      <c r="O53" s="77" t="s">
        <v>45</v>
      </c>
      <c r="P53" s="181"/>
      <c r="Q53" s="77" t="s">
        <v>45</v>
      </c>
      <c r="R53" s="181"/>
      <c r="S53" s="77" t="s">
        <v>45</v>
      </c>
      <c r="T53" s="181"/>
      <c r="U53" s="77" t="s">
        <v>45</v>
      </c>
      <c r="V53" s="181"/>
      <c r="W53" s="77" t="s">
        <v>46</v>
      </c>
      <c r="X53" s="181"/>
      <c r="Y53" s="77" t="s">
        <v>46</v>
      </c>
      <c r="Z53" s="181"/>
      <c r="AA53" s="77" t="s">
        <v>45</v>
      </c>
      <c r="AB53" s="181"/>
      <c r="AC53" s="77" t="s">
        <v>46</v>
      </c>
      <c r="AD53" s="181"/>
      <c r="AE53" s="77" t="s">
        <v>46</v>
      </c>
      <c r="AF53" s="181"/>
      <c r="AG53" s="77" t="s">
        <v>46</v>
      </c>
      <c r="AH53" s="181"/>
      <c r="AI53" s="77" t="s">
        <v>46</v>
      </c>
      <c r="AJ53" s="181"/>
      <c r="AK53" s="77" t="s">
        <v>46</v>
      </c>
      <c r="AL53" s="181"/>
      <c r="AM53" s="77" t="s">
        <v>46</v>
      </c>
      <c r="AN53" s="181"/>
      <c r="AO53" s="77" t="s">
        <v>46</v>
      </c>
      <c r="AP53" s="181"/>
      <c r="AQ53" s="77" t="s">
        <v>46</v>
      </c>
      <c r="AR53" s="222"/>
      <c r="AS53" s="223"/>
      <c r="AT53" s="224"/>
      <c r="AU53" s="223"/>
      <c r="AV53" s="225"/>
      <c r="AW53" s="138" t="s">
        <v>135</v>
      </c>
      <c r="AX53" s="139">
        <f>I55+O55+U55+AA55+AG55+AK55+AQ55</f>
        <v>0.08186342592592592</v>
      </c>
      <c r="AY53" s="139">
        <f>AG55+AK55+AQ55</f>
        <v>0.0345486111111111</v>
      </c>
      <c r="AZ53" s="139">
        <f>AX53-AY53</f>
        <v>0.04731481481481482</v>
      </c>
      <c r="BA53" s="140">
        <v>3</v>
      </c>
      <c r="BB53" s="136">
        <f>AY53/BA53</f>
        <v>0.0115162037037037</v>
      </c>
      <c r="BC53" s="137">
        <v>4</v>
      </c>
      <c r="BD53" s="136">
        <f>AZ53/BC53</f>
        <v>0.011828703703703706</v>
      </c>
      <c r="BE53" s="137">
        <f>RANK(BB53,BB4:BB120,1)</f>
        <v>31</v>
      </c>
      <c r="BF53" s="177">
        <f>RANK(BD53,BD4:BD120,1)</f>
        <v>3</v>
      </c>
    </row>
    <row r="54" spans="1:58" ht="15" customHeight="1">
      <c r="A54" s="156" t="s">
        <v>136</v>
      </c>
      <c r="B54" s="231"/>
      <c r="C54" s="170" t="s">
        <v>229</v>
      </c>
      <c r="D54" s="76" t="s">
        <v>40</v>
      </c>
      <c r="E54" s="3">
        <v>0.01273148148148148</v>
      </c>
      <c r="F54" s="179" t="s">
        <v>16</v>
      </c>
      <c r="G54" s="3">
        <v>0.02666666666666667</v>
      </c>
      <c r="H54" s="179" t="s">
        <v>17</v>
      </c>
      <c r="I54" s="3">
        <v>0.038113425925925926</v>
      </c>
      <c r="J54" s="179" t="s">
        <v>14</v>
      </c>
      <c r="K54" s="3">
        <v>0.050914351851851856</v>
      </c>
      <c r="L54" s="179" t="s">
        <v>13</v>
      </c>
      <c r="M54" s="3">
        <v>0.06539351851851852</v>
      </c>
      <c r="N54" s="179" t="s">
        <v>13</v>
      </c>
      <c r="O54" s="3">
        <v>0.07680555555555556</v>
      </c>
      <c r="P54" s="179" t="s">
        <v>12</v>
      </c>
      <c r="Q54" s="3">
        <v>0.08962962962962963</v>
      </c>
      <c r="R54" s="179" t="s">
        <v>13</v>
      </c>
      <c r="S54" s="3">
        <v>0.10439814814814814</v>
      </c>
      <c r="T54" s="179" t="s">
        <v>12</v>
      </c>
      <c r="U54" s="3">
        <v>0.1165162037037037</v>
      </c>
      <c r="V54" s="179" t="s">
        <v>12</v>
      </c>
      <c r="W54" s="3">
        <v>0.12680555555555556</v>
      </c>
      <c r="X54" s="179" t="s">
        <v>12</v>
      </c>
      <c r="Y54" s="3">
        <v>0.13953703703703704</v>
      </c>
      <c r="Z54" s="179" t="s">
        <v>11</v>
      </c>
      <c r="AA54" s="3">
        <v>0.151875</v>
      </c>
      <c r="AB54" s="179" t="s">
        <v>10</v>
      </c>
      <c r="AC54" s="3">
        <v>0.1620023148148148</v>
      </c>
      <c r="AD54" s="179" t="s">
        <v>6</v>
      </c>
      <c r="AE54" s="3">
        <v>0.17471064814814816</v>
      </c>
      <c r="AF54" s="179" t="s">
        <v>7</v>
      </c>
      <c r="AG54" s="3">
        <v>0.18598379629629627</v>
      </c>
      <c r="AH54" s="179" t="s">
        <v>6</v>
      </c>
      <c r="AI54" s="3">
        <v>0.19615740740740742</v>
      </c>
      <c r="AJ54" s="179" t="s">
        <v>6</v>
      </c>
      <c r="AK54" s="3">
        <v>0.20792824074074076</v>
      </c>
      <c r="AL54" s="179" t="s">
        <v>6</v>
      </c>
      <c r="AM54" s="3">
        <v>0.2208449074074074</v>
      </c>
      <c r="AN54" s="179" t="s">
        <v>6</v>
      </c>
      <c r="AO54" s="3">
        <v>0.23123842592592592</v>
      </c>
      <c r="AP54" s="179" t="s">
        <v>6</v>
      </c>
      <c r="AQ54" s="26">
        <v>0.24274305555555556</v>
      </c>
      <c r="AR54" s="222"/>
      <c r="AS54" s="223"/>
      <c r="AT54" s="224"/>
      <c r="AU54" s="223"/>
      <c r="AV54" s="225"/>
      <c r="AW54" s="138" t="s">
        <v>136</v>
      </c>
      <c r="AX54" s="139">
        <f>G55+M55+S55+Y55+AE55+AM55</f>
        <v>0.08153935185185182</v>
      </c>
      <c r="AY54" s="139">
        <f>Y55+AE55+AM55</f>
        <v>0.038356481481481464</v>
      </c>
      <c r="AZ54" s="139">
        <f>AX54-AY54</f>
        <v>0.04318287037037036</v>
      </c>
      <c r="BA54" s="140">
        <v>3</v>
      </c>
      <c r="BB54" s="136">
        <f>AY54/BA54</f>
        <v>0.012785493827160488</v>
      </c>
      <c r="BC54" s="137">
        <v>3</v>
      </c>
      <c r="BD54" s="136">
        <f>AZ54/BC54</f>
        <v>0.014394290123456785</v>
      </c>
      <c r="BE54" s="137">
        <f>RANK(BB54,BB4:BB120,1)</f>
        <v>45</v>
      </c>
      <c r="BF54" s="157">
        <f>RANK(BD54,BD4:BD120,1)</f>
        <v>28</v>
      </c>
    </row>
    <row r="55" spans="1:58" ht="15.75" customHeight="1">
      <c r="A55" s="154"/>
      <c r="B55" s="76"/>
      <c r="C55" s="117"/>
      <c r="D55" s="76" t="s">
        <v>41</v>
      </c>
      <c r="E55" s="8">
        <f>E54-0</f>
        <v>0.01273148148148148</v>
      </c>
      <c r="F55" s="180"/>
      <c r="G55" s="8">
        <f>G54-E54</f>
        <v>0.013935185185185188</v>
      </c>
      <c r="H55" s="180"/>
      <c r="I55" s="8">
        <f>I54-G54</f>
        <v>0.011446759259259257</v>
      </c>
      <c r="J55" s="180"/>
      <c r="K55" s="8">
        <f>K54-I54</f>
        <v>0.012800925925925931</v>
      </c>
      <c r="L55" s="180"/>
      <c r="M55" s="8">
        <f>M54-K54</f>
        <v>0.014479166666666661</v>
      </c>
      <c r="N55" s="180"/>
      <c r="O55" s="8">
        <f>O54-M54</f>
        <v>0.01141203703703704</v>
      </c>
      <c r="P55" s="180"/>
      <c r="Q55" s="8">
        <f>Q54-O54</f>
        <v>0.012824074074074071</v>
      </c>
      <c r="R55" s="180"/>
      <c r="S55" s="8">
        <f>S54-Q54</f>
        <v>0.014768518518518514</v>
      </c>
      <c r="T55" s="180"/>
      <c r="U55" s="8">
        <f>U54-S54</f>
        <v>0.012118055555555562</v>
      </c>
      <c r="V55" s="180"/>
      <c r="W55" s="8">
        <f>W54-U54</f>
        <v>0.010289351851851855</v>
      </c>
      <c r="X55" s="180"/>
      <c r="Y55" s="8">
        <f>Y54-W54</f>
        <v>0.012731481481481483</v>
      </c>
      <c r="Z55" s="180"/>
      <c r="AA55" s="8">
        <f>AA54-Y54</f>
        <v>0.012337962962962967</v>
      </c>
      <c r="AB55" s="180"/>
      <c r="AC55" s="8">
        <f>AC54-AA54</f>
        <v>0.010127314814814797</v>
      </c>
      <c r="AD55" s="180"/>
      <c r="AE55" s="8">
        <f>AE54-AC54</f>
        <v>0.01270833333333335</v>
      </c>
      <c r="AF55" s="180"/>
      <c r="AG55" s="8">
        <f>AG54-AE54</f>
        <v>0.011273148148148115</v>
      </c>
      <c r="AH55" s="180"/>
      <c r="AI55" s="8">
        <f>AI54-AG54</f>
        <v>0.010173611111111147</v>
      </c>
      <c r="AJ55" s="180"/>
      <c r="AK55" s="8">
        <f>AK54-AI54</f>
        <v>0.011770833333333341</v>
      </c>
      <c r="AL55" s="180"/>
      <c r="AM55" s="8">
        <f>AM54-AK54</f>
        <v>0.012916666666666632</v>
      </c>
      <c r="AN55" s="180"/>
      <c r="AO55" s="8">
        <f>AO54-AM54</f>
        <v>0.010393518518518524</v>
      </c>
      <c r="AP55" s="180"/>
      <c r="AQ55" s="8">
        <f>AQ54-AO54</f>
        <v>0.011504629629629642</v>
      </c>
      <c r="AR55" s="222"/>
      <c r="AS55" s="223"/>
      <c r="AT55" s="224"/>
      <c r="AU55" s="223"/>
      <c r="AV55" s="225"/>
      <c r="AW55" s="93"/>
      <c r="AX55" s="149"/>
      <c r="AY55" s="149"/>
      <c r="AZ55" s="149"/>
      <c r="BA55" s="151"/>
      <c r="BB55" s="151"/>
      <c r="BC55" s="151"/>
      <c r="BD55" s="151"/>
      <c r="BE55" s="137"/>
      <c r="BF55" s="161"/>
    </row>
    <row r="56" spans="1:58" ht="3" customHeight="1">
      <c r="A56" s="159"/>
      <c r="B56" s="99"/>
      <c r="C56" s="99"/>
      <c r="D56" s="99"/>
      <c r="E56" s="99"/>
      <c r="F56" s="183"/>
      <c r="G56" s="99"/>
      <c r="H56" s="183"/>
      <c r="I56" s="99"/>
      <c r="J56" s="183"/>
      <c r="K56" s="99"/>
      <c r="L56" s="183"/>
      <c r="M56" s="99"/>
      <c r="N56" s="183"/>
      <c r="O56" s="99"/>
      <c r="P56" s="183"/>
      <c r="Q56" s="99"/>
      <c r="R56" s="183"/>
      <c r="S56" s="99"/>
      <c r="T56" s="183"/>
      <c r="U56" s="99"/>
      <c r="V56" s="183"/>
      <c r="W56" s="99"/>
      <c r="X56" s="183"/>
      <c r="Y56" s="99"/>
      <c r="Z56" s="183"/>
      <c r="AA56" s="99"/>
      <c r="AB56" s="183"/>
      <c r="AC56" s="99"/>
      <c r="AD56" s="183"/>
      <c r="AE56" s="99"/>
      <c r="AF56" s="183"/>
      <c r="AG56" s="99"/>
      <c r="AH56" s="183"/>
      <c r="AI56" s="99"/>
      <c r="AJ56" s="183"/>
      <c r="AK56" s="99"/>
      <c r="AL56" s="183"/>
      <c r="AM56" s="99"/>
      <c r="AN56" s="183"/>
      <c r="AO56" s="99"/>
      <c r="AP56" s="183"/>
      <c r="AQ56" s="99"/>
      <c r="AR56" s="99"/>
      <c r="AS56" s="99"/>
      <c r="AT56" s="188"/>
      <c r="AU56" s="99"/>
      <c r="AV56" s="188"/>
      <c r="AW56" s="152"/>
      <c r="AX56" s="153"/>
      <c r="AY56" s="153"/>
      <c r="AZ56" s="153"/>
      <c r="BA56" s="153"/>
      <c r="BB56" s="153"/>
      <c r="BC56" s="153"/>
      <c r="BD56" s="153"/>
      <c r="BE56" s="175"/>
      <c r="BF56" s="162"/>
    </row>
    <row r="57" spans="1:58" ht="18">
      <c r="A57" s="154" t="s">
        <v>43</v>
      </c>
      <c r="B57" s="76"/>
      <c r="C57" s="89" t="s">
        <v>230</v>
      </c>
      <c r="D57" s="76" t="s">
        <v>44</v>
      </c>
      <c r="E57" s="77" t="s">
        <v>0</v>
      </c>
      <c r="F57" s="181"/>
      <c r="G57" s="77" t="s">
        <v>1</v>
      </c>
      <c r="H57" s="181"/>
      <c r="I57" s="77" t="s">
        <v>2</v>
      </c>
      <c r="J57" s="181"/>
      <c r="K57" s="77" t="s">
        <v>3</v>
      </c>
      <c r="L57" s="181"/>
      <c r="M57" s="77" t="s">
        <v>4</v>
      </c>
      <c r="N57" s="181"/>
      <c r="O57" s="77" t="s">
        <v>5</v>
      </c>
      <c r="P57" s="181"/>
      <c r="Q57" s="77" t="s">
        <v>6</v>
      </c>
      <c r="R57" s="181"/>
      <c r="S57" s="77" t="s">
        <v>7</v>
      </c>
      <c r="T57" s="181"/>
      <c r="U57" s="77" t="s">
        <v>8</v>
      </c>
      <c r="V57" s="181"/>
      <c r="W57" s="77" t="s">
        <v>9</v>
      </c>
      <c r="X57" s="181"/>
      <c r="Y57" s="77" t="s">
        <v>10</v>
      </c>
      <c r="Z57" s="181"/>
      <c r="AA57" s="77" t="s">
        <v>11</v>
      </c>
      <c r="AB57" s="181"/>
      <c r="AC57" s="77" t="s">
        <v>12</v>
      </c>
      <c r="AD57" s="181"/>
      <c r="AE57" s="77" t="s">
        <v>13</v>
      </c>
      <c r="AF57" s="181"/>
      <c r="AG57" s="77" t="s">
        <v>14</v>
      </c>
      <c r="AH57" s="181"/>
      <c r="AI57" s="77" t="s">
        <v>15</v>
      </c>
      <c r="AJ57" s="181"/>
      <c r="AK57" s="77" t="s">
        <v>16</v>
      </c>
      <c r="AL57" s="181"/>
      <c r="AM57" s="77" t="s">
        <v>17</v>
      </c>
      <c r="AN57" s="181"/>
      <c r="AO57" s="77" t="s">
        <v>18</v>
      </c>
      <c r="AP57" s="181"/>
      <c r="AQ57" s="77" t="s">
        <v>19</v>
      </c>
      <c r="AR57" s="76"/>
      <c r="AS57" s="76"/>
      <c r="AT57" s="189"/>
      <c r="AU57" s="76"/>
      <c r="AV57" s="189"/>
      <c r="AW57" s="137"/>
      <c r="AX57" s="137"/>
      <c r="AY57" s="137"/>
      <c r="AZ57" s="137"/>
      <c r="BA57" s="140"/>
      <c r="BB57" s="136"/>
      <c r="BC57" s="137"/>
      <c r="BD57" s="136"/>
      <c r="BE57" s="137"/>
      <c r="BF57" s="157"/>
    </row>
    <row r="58" spans="1:58" ht="15" customHeight="1">
      <c r="A58" s="156" t="s">
        <v>137</v>
      </c>
      <c r="B58" s="221" t="s">
        <v>4</v>
      </c>
      <c r="C58" s="128" t="s">
        <v>231</v>
      </c>
      <c r="D58" s="76" t="s">
        <v>38</v>
      </c>
      <c r="E58" s="77" t="s">
        <v>149</v>
      </c>
      <c r="F58" s="181"/>
      <c r="G58" s="77" t="s">
        <v>46</v>
      </c>
      <c r="H58" s="181"/>
      <c r="I58" s="77" t="s">
        <v>150</v>
      </c>
      <c r="J58" s="181"/>
      <c r="K58" s="77" t="s">
        <v>149</v>
      </c>
      <c r="L58" s="181"/>
      <c r="M58" s="77" t="s">
        <v>46</v>
      </c>
      <c r="N58" s="181"/>
      <c r="O58" s="77" t="s">
        <v>150</v>
      </c>
      <c r="P58" s="181"/>
      <c r="Q58" s="77" t="s">
        <v>149</v>
      </c>
      <c r="R58" s="181"/>
      <c r="S58" s="77" t="s">
        <v>46</v>
      </c>
      <c r="T58" s="181"/>
      <c r="U58" s="77" t="s">
        <v>150</v>
      </c>
      <c r="V58" s="181"/>
      <c r="W58" s="77" t="s">
        <v>149</v>
      </c>
      <c r="X58" s="181"/>
      <c r="Y58" s="77" t="s">
        <v>46</v>
      </c>
      <c r="Z58" s="181"/>
      <c r="AA58" s="77" t="s">
        <v>150</v>
      </c>
      <c r="AB58" s="181"/>
      <c r="AC58" s="77" t="s">
        <v>149</v>
      </c>
      <c r="AD58" s="181"/>
      <c r="AE58" s="77" t="s">
        <v>46</v>
      </c>
      <c r="AF58" s="181"/>
      <c r="AG58" s="77" t="s">
        <v>150</v>
      </c>
      <c r="AH58" s="181"/>
      <c r="AI58" s="77" t="s">
        <v>46</v>
      </c>
      <c r="AJ58" s="181"/>
      <c r="AK58" s="77" t="s">
        <v>149</v>
      </c>
      <c r="AL58" s="181"/>
      <c r="AM58" s="77" t="s">
        <v>150</v>
      </c>
      <c r="AN58" s="181"/>
      <c r="AO58" s="77" t="s">
        <v>46</v>
      </c>
      <c r="AP58" s="181"/>
      <c r="AQ58" s="77" t="s">
        <v>149</v>
      </c>
      <c r="AR58" s="222" t="s">
        <v>19</v>
      </c>
      <c r="AS58" s="223">
        <f>E61+G61+I61+O61+Y61+AE61+AG61+AI61+AM61+AQ61</f>
        <v>0.15287037037037038</v>
      </c>
      <c r="AT58" s="224" t="s">
        <v>19</v>
      </c>
      <c r="AU58" s="223">
        <f>K61+M61+Q61+S61+U61+W61+AA61+AC61+AK61+AO61</f>
        <v>0.2075</v>
      </c>
      <c r="AV58" s="225" t="s">
        <v>19</v>
      </c>
      <c r="AW58" s="138" t="s">
        <v>137</v>
      </c>
      <c r="AX58" s="139">
        <f>I61+O61+U61+AA61+AG61+AM61</f>
        <v>0.11430555555555551</v>
      </c>
      <c r="AY58" s="139">
        <f>I61+O61+AG61+AM61</f>
        <v>0.06703703703703699</v>
      </c>
      <c r="AZ58" s="139">
        <f>AX58-AY58</f>
        <v>0.047268518518518515</v>
      </c>
      <c r="BA58" s="140">
        <v>4</v>
      </c>
      <c r="BB58" s="136">
        <f>AY58/BA58</f>
        <v>0.016759259259259248</v>
      </c>
      <c r="BC58" s="137">
        <v>2</v>
      </c>
      <c r="BD58" s="136">
        <f>AZ58/BC58</f>
        <v>0.023634259259259258</v>
      </c>
      <c r="BE58" s="137">
        <f>RANK(BB58,BB4:BB120,1)</f>
        <v>60</v>
      </c>
      <c r="BF58" s="157">
        <f>RANK(BD58,BD4:BD120,1)</f>
        <v>60</v>
      </c>
    </row>
    <row r="59" spans="1:58" ht="15" customHeight="1">
      <c r="A59" s="156" t="s">
        <v>138</v>
      </c>
      <c r="B59" s="221"/>
      <c r="C59" s="128" t="s">
        <v>232</v>
      </c>
      <c r="D59" s="2" t="s">
        <v>210</v>
      </c>
      <c r="E59" s="89" t="s">
        <v>46</v>
      </c>
      <c r="F59" s="182"/>
      <c r="G59" s="77" t="s">
        <v>46</v>
      </c>
      <c r="H59" s="181"/>
      <c r="I59" s="77" t="s">
        <v>46</v>
      </c>
      <c r="J59" s="181"/>
      <c r="K59" s="77" t="s">
        <v>45</v>
      </c>
      <c r="L59" s="181"/>
      <c r="M59" s="77" t="s">
        <v>45</v>
      </c>
      <c r="N59" s="181"/>
      <c r="O59" s="77" t="s">
        <v>46</v>
      </c>
      <c r="P59" s="181"/>
      <c r="Q59" s="77" t="s">
        <v>45</v>
      </c>
      <c r="R59" s="181"/>
      <c r="S59" s="77" t="s">
        <v>45</v>
      </c>
      <c r="T59" s="181"/>
      <c r="U59" s="77" t="s">
        <v>45</v>
      </c>
      <c r="V59" s="181"/>
      <c r="W59" s="77" t="s">
        <v>45</v>
      </c>
      <c r="X59" s="181"/>
      <c r="Y59" s="77" t="s">
        <v>46</v>
      </c>
      <c r="Z59" s="181"/>
      <c r="AA59" s="77" t="s">
        <v>45</v>
      </c>
      <c r="AB59" s="181"/>
      <c r="AC59" s="77" t="s">
        <v>45</v>
      </c>
      <c r="AD59" s="181"/>
      <c r="AE59" s="77" t="s">
        <v>46</v>
      </c>
      <c r="AF59" s="181"/>
      <c r="AG59" s="77" t="s">
        <v>46</v>
      </c>
      <c r="AH59" s="181"/>
      <c r="AI59" s="77" t="s">
        <v>46</v>
      </c>
      <c r="AJ59" s="181"/>
      <c r="AK59" s="77" t="s">
        <v>45</v>
      </c>
      <c r="AL59" s="181"/>
      <c r="AM59" s="77" t="s">
        <v>46</v>
      </c>
      <c r="AN59" s="181"/>
      <c r="AO59" s="77" t="s">
        <v>45</v>
      </c>
      <c r="AP59" s="181"/>
      <c r="AQ59" s="77" t="s">
        <v>46</v>
      </c>
      <c r="AR59" s="222"/>
      <c r="AS59" s="223"/>
      <c r="AT59" s="224"/>
      <c r="AU59" s="223"/>
      <c r="AV59" s="225"/>
      <c r="AW59" s="138" t="s">
        <v>138</v>
      </c>
      <c r="AX59" s="139">
        <f>G61+M61+S61+Y61+AE61+AI61+AO61</f>
        <v>0.12518518518518518</v>
      </c>
      <c r="AY59" s="139">
        <f>G61+Y61+AE61+AI61</f>
        <v>0.057326388888888906</v>
      </c>
      <c r="AZ59" s="139">
        <f>AX59-AY59</f>
        <v>0.06785879629629626</v>
      </c>
      <c r="BA59" s="140">
        <v>4</v>
      </c>
      <c r="BB59" s="136">
        <f>AY59/BA59</f>
        <v>0.014331597222222226</v>
      </c>
      <c r="BC59" s="137">
        <v>3</v>
      </c>
      <c r="BD59" s="136">
        <f>AZ59/BC59</f>
        <v>0.022619598765432087</v>
      </c>
      <c r="BE59" s="137">
        <f>RANK(BB59,BB4:BB120,1)</f>
        <v>55</v>
      </c>
      <c r="BF59" s="157">
        <f>RANK(BD59,BD4:BD120,1)</f>
        <v>59</v>
      </c>
    </row>
    <row r="60" spans="1:58" ht="15" customHeight="1">
      <c r="A60" s="156" t="s">
        <v>139</v>
      </c>
      <c r="B60" s="221"/>
      <c r="C60" s="128" t="s">
        <v>233</v>
      </c>
      <c r="D60" s="76" t="s">
        <v>40</v>
      </c>
      <c r="E60" s="3">
        <v>0.013773148148148147</v>
      </c>
      <c r="F60" s="179" t="s">
        <v>17</v>
      </c>
      <c r="G60" s="3">
        <v>0.026620370370370374</v>
      </c>
      <c r="H60" s="179" t="s">
        <v>15</v>
      </c>
      <c r="I60" s="3">
        <v>0.04186342592592593</v>
      </c>
      <c r="J60" s="179" t="s">
        <v>17</v>
      </c>
      <c r="K60" s="3">
        <v>0.06074074074074074</v>
      </c>
      <c r="L60" s="179" t="s">
        <v>19</v>
      </c>
      <c r="M60" s="3">
        <v>0.083125</v>
      </c>
      <c r="N60" s="179" t="s">
        <v>19</v>
      </c>
      <c r="O60" s="3">
        <v>0.09929398148148148</v>
      </c>
      <c r="P60" s="179" t="s">
        <v>19</v>
      </c>
      <c r="Q60" s="3">
        <v>0.11824074074074074</v>
      </c>
      <c r="R60" s="179" t="s">
        <v>19</v>
      </c>
      <c r="S60" s="3">
        <v>0.14094907407407406</v>
      </c>
      <c r="T60" s="179" t="s">
        <v>19</v>
      </c>
      <c r="U60" s="3">
        <v>0.16418981481481482</v>
      </c>
      <c r="V60" s="179" t="s">
        <v>19</v>
      </c>
      <c r="W60" s="3">
        <v>0.17883101851851854</v>
      </c>
      <c r="X60" s="179" t="s">
        <v>19</v>
      </c>
      <c r="Y60" s="3">
        <v>0.1934837962962963</v>
      </c>
      <c r="Z60" s="179" t="s">
        <v>19</v>
      </c>
      <c r="AA60" s="3">
        <v>0.21751157407407407</v>
      </c>
      <c r="AB60" s="179" t="s">
        <v>19</v>
      </c>
      <c r="AC60" s="3">
        <v>0.2372800925925926</v>
      </c>
      <c r="AD60" s="179" t="s">
        <v>19</v>
      </c>
      <c r="AE60" s="3">
        <v>0.251875</v>
      </c>
      <c r="AF60" s="179" t="s">
        <v>19</v>
      </c>
      <c r="AG60" s="3">
        <v>0.26935185185185184</v>
      </c>
      <c r="AH60" s="179" t="s">
        <v>19</v>
      </c>
      <c r="AI60" s="3">
        <v>0.28458333333333335</v>
      </c>
      <c r="AJ60" s="179" t="s">
        <v>19</v>
      </c>
      <c r="AK60" s="3">
        <v>0.3047222222222222</v>
      </c>
      <c r="AL60" s="179" t="s">
        <v>19</v>
      </c>
      <c r="AM60" s="3">
        <v>0.32287037037037036</v>
      </c>
      <c r="AN60" s="179" t="s">
        <v>19</v>
      </c>
      <c r="AO60" s="3">
        <v>0.34563657407407405</v>
      </c>
      <c r="AP60" s="179" t="s">
        <v>19</v>
      </c>
      <c r="AQ60" s="26">
        <v>0.3603703703703704</v>
      </c>
      <c r="AR60" s="222"/>
      <c r="AS60" s="223"/>
      <c r="AT60" s="224"/>
      <c r="AU60" s="223"/>
      <c r="AV60" s="225"/>
      <c r="AW60" s="138" t="s">
        <v>139</v>
      </c>
      <c r="AX60" s="139">
        <f>E61+K61+Q61+W61+AC61+AK61+AQ61</f>
        <v>0.1208796296296297</v>
      </c>
      <c r="AY60" s="139">
        <f>E61+AQ61</f>
        <v>0.028506944444444487</v>
      </c>
      <c r="AZ60" s="139">
        <f>AX60-AY60</f>
        <v>0.09237268518518521</v>
      </c>
      <c r="BA60" s="140">
        <v>2</v>
      </c>
      <c r="BB60" s="136">
        <f>AY60/BA60</f>
        <v>0.014253472222222244</v>
      </c>
      <c r="BC60" s="137">
        <v>5</v>
      </c>
      <c r="BD60" s="136">
        <f>AZ60/BC60</f>
        <v>0.018474537037037043</v>
      </c>
      <c r="BE60" s="137">
        <f>RANK(BB60,BB4:BB120,1)</f>
        <v>54</v>
      </c>
      <c r="BF60" s="157">
        <f>RANK(BD60,BD4:BD120,1)</f>
        <v>48</v>
      </c>
    </row>
    <row r="61" spans="1:58" ht="15.75" customHeight="1">
      <c r="A61" s="154"/>
      <c r="B61" s="76"/>
      <c r="C61" s="117"/>
      <c r="D61" s="76" t="s">
        <v>41</v>
      </c>
      <c r="E61" s="8">
        <f>E60-0</f>
        <v>0.013773148148148147</v>
      </c>
      <c r="F61" s="180"/>
      <c r="G61" s="8">
        <f>G60-E60</f>
        <v>0.012847222222222227</v>
      </c>
      <c r="H61" s="180"/>
      <c r="I61" s="8">
        <f>I60-G60</f>
        <v>0.015243055555555555</v>
      </c>
      <c r="J61" s="180"/>
      <c r="K61" s="8">
        <f>K60-I60</f>
        <v>0.018877314814814812</v>
      </c>
      <c r="L61" s="180"/>
      <c r="M61" s="8">
        <f>M60-K60</f>
        <v>0.022384259259259263</v>
      </c>
      <c r="N61" s="180"/>
      <c r="O61" s="8">
        <f>O60-M60</f>
        <v>0.01616898148148148</v>
      </c>
      <c r="P61" s="180"/>
      <c r="Q61" s="8">
        <f>Q60-O60</f>
        <v>0.01894675925925926</v>
      </c>
      <c r="R61" s="180"/>
      <c r="S61" s="8">
        <f>S60-Q60</f>
        <v>0.022708333333333316</v>
      </c>
      <c r="T61" s="180"/>
      <c r="U61" s="8">
        <f>U60-S60</f>
        <v>0.023240740740740756</v>
      </c>
      <c r="V61" s="180"/>
      <c r="W61" s="8">
        <f>W60-U60</f>
        <v>0.014641203703703726</v>
      </c>
      <c r="X61" s="180"/>
      <c r="Y61" s="8">
        <f>Y60-W60</f>
        <v>0.014652777777777765</v>
      </c>
      <c r="Z61" s="180"/>
      <c r="AA61" s="8">
        <f>AA60-Y60</f>
        <v>0.02402777777777776</v>
      </c>
      <c r="AB61" s="180"/>
      <c r="AC61" s="8">
        <f>AC60-AA60</f>
        <v>0.019768518518518546</v>
      </c>
      <c r="AD61" s="180"/>
      <c r="AE61" s="8">
        <f>AE60-AC60</f>
        <v>0.014594907407407404</v>
      </c>
      <c r="AF61" s="180"/>
      <c r="AG61" s="8">
        <f>AG60-AE60</f>
        <v>0.017476851851851827</v>
      </c>
      <c r="AH61" s="180"/>
      <c r="AI61" s="8">
        <f>AI60-AG60</f>
        <v>0.015231481481481512</v>
      </c>
      <c r="AJ61" s="180"/>
      <c r="AK61" s="8">
        <f>AK60-AI60</f>
        <v>0.020138888888888873</v>
      </c>
      <c r="AL61" s="180"/>
      <c r="AM61" s="8">
        <f>AM60-AK60</f>
        <v>0.018148148148148135</v>
      </c>
      <c r="AN61" s="180"/>
      <c r="AO61" s="8">
        <f>AO60-AM60</f>
        <v>0.02276620370370369</v>
      </c>
      <c r="AP61" s="180"/>
      <c r="AQ61" s="8">
        <f>AQ60-AO60</f>
        <v>0.014733796296296342</v>
      </c>
      <c r="AR61" s="222"/>
      <c r="AS61" s="223"/>
      <c r="AT61" s="224"/>
      <c r="AU61" s="223"/>
      <c r="AV61" s="225"/>
      <c r="AW61" s="93"/>
      <c r="AX61" s="149"/>
      <c r="AY61" s="149"/>
      <c r="AZ61" s="149"/>
      <c r="BA61" s="151"/>
      <c r="BB61" s="151"/>
      <c r="BC61" s="151"/>
      <c r="BD61" s="151"/>
      <c r="BE61" s="137"/>
      <c r="BF61" s="161"/>
    </row>
    <row r="62" spans="1:58" ht="3" customHeight="1">
      <c r="A62" s="159"/>
      <c r="B62" s="99"/>
      <c r="C62" s="99"/>
      <c r="D62" s="99"/>
      <c r="E62" s="99"/>
      <c r="F62" s="183"/>
      <c r="G62" s="99"/>
      <c r="H62" s="183"/>
      <c r="I62" s="99"/>
      <c r="J62" s="183"/>
      <c r="K62" s="99"/>
      <c r="L62" s="183"/>
      <c r="M62" s="99"/>
      <c r="N62" s="183"/>
      <c r="O62" s="99"/>
      <c r="P62" s="183"/>
      <c r="Q62" s="99"/>
      <c r="R62" s="183"/>
      <c r="S62" s="99"/>
      <c r="T62" s="183"/>
      <c r="U62" s="99"/>
      <c r="V62" s="183"/>
      <c r="W62" s="99"/>
      <c r="X62" s="183"/>
      <c r="Y62" s="99"/>
      <c r="Z62" s="183"/>
      <c r="AA62" s="99"/>
      <c r="AB62" s="183"/>
      <c r="AC62" s="99"/>
      <c r="AD62" s="183"/>
      <c r="AE62" s="99"/>
      <c r="AF62" s="183"/>
      <c r="AG62" s="99"/>
      <c r="AH62" s="183"/>
      <c r="AI62" s="99"/>
      <c r="AJ62" s="183"/>
      <c r="AK62" s="99"/>
      <c r="AL62" s="183"/>
      <c r="AM62" s="99"/>
      <c r="AN62" s="183"/>
      <c r="AO62" s="99"/>
      <c r="AP62" s="183"/>
      <c r="AQ62" s="99"/>
      <c r="AR62" s="99"/>
      <c r="AS62" s="99"/>
      <c r="AT62" s="188"/>
      <c r="AU62" s="99"/>
      <c r="AV62" s="188"/>
      <c r="AW62" s="152"/>
      <c r="AX62" s="153"/>
      <c r="AY62" s="153"/>
      <c r="AZ62" s="153"/>
      <c r="BA62" s="153"/>
      <c r="BB62" s="153"/>
      <c r="BC62" s="153"/>
      <c r="BD62" s="153"/>
      <c r="BE62" s="175"/>
      <c r="BF62" s="162"/>
    </row>
    <row r="63" spans="1:58" ht="18">
      <c r="A63" s="154" t="s">
        <v>43</v>
      </c>
      <c r="B63" s="76"/>
      <c r="C63" s="89" t="s">
        <v>234</v>
      </c>
      <c r="D63" s="76" t="s">
        <v>44</v>
      </c>
      <c r="E63" s="77" t="s">
        <v>0</v>
      </c>
      <c r="F63" s="181"/>
      <c r="G63" s="77" t="s">
        <v>1</v>
      </c>
      <c r="H63" s="181"/>
      <c r="I63" s="77" t="s">
        <v>2</v>
      </c>
      <c r="J63" s="181"/>
      <c r="K63" s="77" t="s">
        <v>3</v>
      </c>
      <c r="L63" s="181"/>
      <c r="M63" s="77" t="s">
        <v>4</v>
      </c>
      <c r="N63" s="181"/>
      <c r="O63" s="77" t="s">
        <v>5</v>
      </c>
      <c r="P63" s="181"/>
      <c r="Q63" s="77" t="s">
        <v>6</v>
      </c>
      <c r="R63" s="181"/>
      <c r="S63" s="77" t="s">
        <v>7</v>
      </c>
      <c r="T63" s="181"/>
      <c r="U63" s="77" t="s">
        <v>8</v>
      </c>
      <c r="V63" s="181"/>
      <c r="W63" s="77" t="s">
        <v>9</v>
      </c>
      <c r="X63" s="181"/>
      <c r="Y63" s="77" t="s">
        <v>10</v>
      </c>
      <c r="Z63" s="181"/>
      <c r="AA63" s="77" t="s">
        <v>11</v>
      </c>
      <c r="AB63" s="181"/>
      <c r="AC63" s="77" t="s">
        <v>12</v>
      </c>
      <c r="AD63" s="181"/>
      <c r="AE63" s="77" t="s">
        <v>13</v>
      </c>
      <c r="AF63" s="181"/>
      <c r="AG63" s="77" t="s">
        <v>14</v>
      </c>
      <c r="AH63" s="181"/>
      <c r="AI63" s="77" t="s">
        <v>15</v>
      </c>
      <c r="AJ63" s="181"/>
      <c r="AK63" s="77" t="s">
        <v>16</v>
      </c>
      <c r="AL63" s="181"/>
      <c r="AM63" s="77" t="s">
        <v>17</v>
      </c>
      <c r="AN63" s="181"/>
      <c r="AO63" s="77" t="s">
        <v>18</v>
      </c>
      <c r="AP63" s="181"/>
      <c r="AQ63" s="77" t="s">
        <v>19</v>
      </c>
      <c r="AR63" s="76"/>
      <c r="AS63" s="76"/>
      <c r="AT63" s="189"/>
      <c r="AU63" s="76"/>
      <c r="AV63" s="189"/>
      <c r="AW63" s="137"/>
      <c r="AX63" s="137"/>
      <c r="AY63" s="137"/>
      <c r="AZ63" s="137"/>
      <c r="BA63" s="140"/>
      <c r="BB63" s="136"/>
      <c r="BC63" s="137"/>
      <c r="BD63" s="136"/>
      <c r="BE63" s="137"/>
      <c r="BF63" s="157"/>
    </row>
    <row r="64" spans="1:58" ht="15" customHeight="1">
      <c r="A64" s="156" t="s">
        <v>142</v>
      </c>
      <c r="B64" s="226" t="s">
        <v>3</v>
      </c>
      <c r="C64" s="113" t="s">
        <v>235</v>
      </c>
      <c r="D64" s="76" t="s">
        <v>38</v>
      </c>
      <c r="E64" s="77" t="s">
        <v>150</v>
      </c>
      <c r="F64" s="181"/>
      <c r="G64" s="77" t="s">
        <v>149</v>
      </c>
      <c r="H64" s="181"/>
      <c r="I64" s="77" t="s">
        <v>46</v>
      </c>
      <c r="J64" s="181"/>
      <c r="K64" s="77" t="s">
        <v>150</v>
      </c>
      <c r="L64" s="181"/>
      <c r="M64" s="77" t="s">
        <v>149</v>
      </c>
      <c r="N64" s="181"/>
      <c r="O64" s="77" t="s">
        <v>46</v>
      </c>
      <c r="P64" s="181"/>
      <c r="Q64" s="77" t="s">
        <v>150</v>
      </c>
      <c r="R64" s="181"/>
      <c r="S64" s="77" t="s">
        <v>149</v>
      </c>
      <c r="T64" s="181"/>
      <c r="U64" s="77" t="s">
        <v>46</v>
      </c>
      <c r="V64" s="181"/>
      <c r="W64" s="77" t="s">
        <v>150</v>
      </c>
      <c r="X64" s="181"/>
      <c r="Y64" s="77" t="s">
        <v>149</v>
      </c>
      <c r="Z64" s="181"/>
      <c r="AA64" s="77" t="s">
        <v>46</v>
      </c>
      <c r="AB64" s="181"/>
      <c r="AC64" s="77" t="s">
        <v>150</v>
      </c>
      <c r="AD64" s="181"/>
      <c r="AE64" s="77" t="s">
        <v>149</v>
      </c>
      <c r="AF64" s="181"/>
      <c r="AG64" s="77" t="s">
        <v>46</v>
      </c>
      <c r="AH64" s="181"/>
      <c r="AI64" s="77" t="s">
        <v>150</v>
      </c>
      <c r="AJ64" s="181"/>
      <c r="AK64" s="77" t="s">
        <v>149</v>
      </c>
      <c r="AL64" s="181"/>
      <c r="AM64" s="77" t="s">
        <v>46</v>
      </c>
      <c r="AN64" s="181"/>
      <c r="AO64" s="77" t="s">
        <v>149</v>
      </c>
      <c r="AP64" s="181"/>
      <c r="AQ64" s="77" t="s">
        <v>46</v>
      </c>
      <c r="AR64" s="222" t="s">
        <v>6</v>
      </c>
      <c r="AS64" s="223">
        <f>E67+G67+I67+K67+M67+O67+Q67+S67+U67+AA67</f>
        <v>0.09777777777777781</v>
      </c>
      <c r="AT64" s="224" t="s">
        <v>1</v>
      </c>
      <c r="AU64" s="223">
        <f>W67+Y67+AC67+AE67+AG67+AI67+AK67+AM67+AO67+AQ67</f>
        <v>0.14548611111111107</v>
      </c>
      <c r="AV64" s="225" t="s">
        <v>7</v>
      </c>
      <c r="AW64" s="138" t="s">
        <v>142</v>
      </c>
      <c r="AX64" s="139">
        <f>E67+K67+Q67+W67+AC67+AI67</f>
        <v>0.08721064814814815</v>
      </c>
      <c r="AY64" s="139">
        <f>E67+K67+Q67</f>
        <v>0.03471064814814814</v>
      </c>
      <c r="AZ64" s="139">
        <f>AX64-AY64</f>
        <v>0.052500000000000005</v>
      </c>
      <c r="BA64" s="140">
        <v>3</v>
      </c>
      <c r="BB64" s="136">
        <f>AY64/BA64</f>
        <v>0.011570216049382714</v>
      </c>
      <c r="BC64" s="137">
        <v>3</v>
      </c>
      <c r="BD64" s="136">
        <f>AZ64/BC64</f>
        <v>0.0175</v>
      </c>
      <c r="BE64" s="137">
        <f>RANK(BB64,BB4:BB120,1)</f>
        <v>33</v>
      </c>
      <c r="BF64" s="157">
        <f>RANK(BD64,BD4:BD120,1)</f>
        <v>45</v>
      </c>
    </row>
    <row r="65" spans="1:58" ht="15" customHeight="1">
      <c r="A65" s="156" t="s">
        <v>143</v>
      </c>
      <c r="B65" s="226"/>
      <c r="C65" s="113" t="s">
        <v>196</v>
      </c>
      <c r="D65" s="2" t="s">
        <v>210</v>
      </c>
      <c r="E65" s="89" t="s">
        <v>46</v>
      </c>
      <c r="F65" s="182"/>
      <c r="G65" s="77" t="s">
        <v>46</v>
      </c>
      <c r="H65" s="181"/>
      <c r="I65" s="77" t="s">
        <v>46</v>
      </c>
      <c r="J65" s="181"/>
      <c r="K65" s="77" t="s">
        <v>46</v>
      </c>
      <c r="L65" s="181"/>
      <c r="M65" s="77" t="s">
        <v>46</v>
      </c>
      <c r="N65" s="181"/>
      <c r="O65" s="77" t="s">
        <v>46</v>
      </c>
      <c r="P65" s="181"/>
      <c r="Q65" s="77" t="s">
        <v>46</v>
      </c>
      <c r="R65" s="181"/>
      <c r="S65" s="77" t="s">
        <v>46</v>
      </c>
      <c r="T65" s="181"/>
      <c r="U65" s="77" t="s">
        <v>46</v>
      </c>
      <c r="V65" s="181"/>
      <c r="W65" s="77" t="s">
        <v>45</v>
      </c>
      <c r="X65" s="181"/>
      <c r="Y65" s="77" t="s">
        <v>45</v>
      </c>
      <c r="Z65" s="181"/>
      <c r="AA65" s="77" t="s">
        <v>46</v>
      </c>
      <c r="AB65" s="181"/>
      <c r="AC65" s="77" t="s">
        <v>45</v>
      </c>
      <c r="AD65" s="181"/>
      <c r="AE65" s="77" t="s">
        <v>45</v>
      </c>
      <c r="AF65" s="181"/>
      <c r="AG65" s="77" t="s">
        <v>45</v>
      </c>
      <c r="AH65" s="181"/>
      <c r="AI65" s="77" t="s">
        <v>45</v>
      </c>
      <c r="AJ65" s="181"/>
      <c r="AK65" s="77" t="s">
        <v>45</v>
      </c>
      <c r="AL65" s="181"/>
      <c r="AM65" s="77" t="s">
        <v>45</v>
      </c>
      <c r="AN65" s="181"/>
      <c r="AO65" s="77" t="s">
        <v>45</v>
      </c>
      <c r="AP65" s="181"/>
      <c r="AQ65" s="77" t="s">
        <v>45</v>
      </c>
      <c r="AR65" s="222"/>
      <c r="AS65" s="223"/>
      <c r="AT65" s="224"/>
      <c r="AU65" s="223"/>
      <c r="AV65" s="225"/>
      <c r="AW65" s="138" t="s">
        <v>143</v>
      </c>
      <c r="AX65" s="139">
        <f>I67+O67+U67+AA67+AG67+AM67+AQ67</f>
        <v>0.07315972222222222</v>
      </c>
      <c r="AY65" s="139">
        <f>I67+O67+U67+AA67</f>
        <v>0.036400462962963</v>
      </c>
      <c r="AZ65" s="139">
        <f>AX65-AY65</f>
        <v>0.03675925925925922</v>
      </c>
      <c r="BA65" s="140">
        <v>4</v>
      </c>
      <c r="BB65" s="136">
        <f>AY65/BA65</f>
        <v>0.00910011574074075</v>
      </c>
      <c r="BC65" s="137">
        <v>3</v>
      </c>
      <c r="BD65" s="136">
        <f>AZ65/BC65</f>
        <v>0.012253086419753074</v>
      </c>
      <c r="BE65" s="178">
        <f>RANK(BB65,BB4:BB120,1)</f>
        <v>2</v>
      </c>
      <c r="BF65" s="157">
        <f>RANK(BD65,BD4:BD120,1)</f>
        <v>8</v>
      </c>
    </row>
    <row r="66" spans="1:58" ht="15" customHeight="1">
      <c r="A66" s="156" t="s">
        <v>144</v>
      </c>
      <c r="B66" s="226"/>
      <c r="C66" s="113" t="s">
        <v>236</v>
      </c>
      <c r="D66" s="76" t="s">
        <v>40</v>
      </c>
      <c r="E66" s="3">
        <v>0.011122685185185185</v>
      </c>
      <c r="F66" s="179" t="s">
        <v>11</v>
      </c>
      <c r="G66" s="3">
        <v>0.01994212962962963</v>
      </c>
      <c r="H66" s="179" t="s">
        <v>5</v>
      </c>
      <c r="I66" s="3">
        <v>0.02883101851851852</v>
      </c>
      <c r="J66" s="179" t="s">
        <v>0</v>
      </c>
      <c r="K66" s="3">
        <v>0.04041666666666667</v>
      </c>
      <c r="L66" s="179" t="s">
        <v>2</v>
      </c>
      <c r="M66" s="3">
        <v>0.049247685185185186</v>
      </c>
      <c r="N66" s="179" t="s">
        <v>2</v>
      </c>
      <c r="O66" s="3">
        <v>0.0581712962962963</v>
      </c>
      <c r="P66" s="179" t="s">
        <v>0</v>
      </c>
      <c r="Q66" s="3">
        <v>0.0701736111111111</v>
      </c>
      <c r="R66" s="179" t="s">
        <v>1</v>
      </c>
      <c r="S66" s="3">
        <v>0.07918981481481481</v>
      </c>
      <c r="T66" s="179" t="s">
        <v>1</v>
      </c>
      <c r="U66" s="3">
        <v>0.08834490740740741</v>
      </c>
      <c r="V66" s="179" t="s">
        <v>1</v>
      </c>
      <c r="W66" s="3">
        <v>0.10527777777777779</v>
      </c>
      <c r="X66" s="179" t="s">
        <v>2</v>
      </c>
      <c r="Y66" s="3">
        <v>0.11878472222222221</v>
      </c>
      <c r="Z66" s="179" t="s">
        <v>2</v>
      </c>
      <c r="AA66" s="3">
        <v>0.1282175925925926</v>
      </c>
      <c r="AB66" s="179" t="s">
        <v>2</v>
      </c>
      <c r="AC66" s="3">
        <v>0.14601851851851852</v>
      </c>
      <c r="AD66" s="179" t="s">
        <v>3</v>
      </c>
      <c r="AE66" s="3">
        <v>0.16030092592592593</v>
      </c>
      <c r="AF66" s="179" t="s">
        <v>4</v>
      </c>
      <c r="AG66" s="3">
        <v>0.17212962962962963</v>
      </c>
      <c r="AH66" s="179" t="s">
        <v>4</v>
      </c>
      <c r="AI66" s="3">
        <v>0.18989583333333335</v>
      </c>
      <c r="AJ66" s="179" t="s">
        <v>5</v>
      </c>
      <c r="AK66" s="3">
        <v>0.20409722222222224</v>
      </c>
      <c r="AL66" s="179" t="s">
        <v>5</v>
      </c>
      <c r="AM66" s="3">
        <v>0.21652777777777776</v>
      </c>
      <c r="AN66" s="179" t="s">
        <v>5</v>
      </c>
      <c r="AO66" s="3">
        <v>0.23076388888888888</v>
      </c>
      <c r="AP66" s="179" t="s">
        <v>5</v>
      </c>
      <c r="AQ66" s="26">
        <v>0.24326388888888886</v>
      </c>
      <c r="AR66" s="222"/>
      <c r="AS66" s="223"/>
      <c r="AT66" s="224"/>
      <c r="AU66" s="223"/>
      <c r="AV66" s="225"/>
      <c r="AW66" s="138" t="s">
        <v>144</v>
      </c>
      <c r="AX66" s="139">
        <f>G67+M67+S67+Y67+AE67+AK67+AO67</f>
        <v>0.0828935185185185</v>
      </c>
      <c r="AY66" s="139">
        <f>G67+M67+S67</f>
        <v>0.026666666666666665</v>
      </c>
      <c r="AZ66" s="139">
        <f>AX66-AY66</f>
        <v>0.05622685185185184</v>
      </c>
      <c r="BA66" s="140">
        <v>3</v>
      </c>
      <c r="BB66" s="136">
        <f>AY66/BA66</f>
        <v>0.008888888888888889</v>
      </c>
      <c r="BC66" s="137">
        <v>4</v>
      </c>
      <c r="BD66" s="136">
        <f>AZ66/BC66</f>
        <v>0.01405671296296296</v>
      </c>
      <c r="BE66" s="178">
        <f>RANK(BB66,BB4:BB120,1)</f>
        <v>1</v>
      </c>
      <c r="BF66" s="157">
        <f>RANK(BD66,BD4:BD120,1)</f>
        <v>23</v>
      </c>
    </row>
    <row r="67" spans="1:58" ht="15.75" customHeight="1">
      <c r="A67" s="154"/>
      <c r="B67" s="76"/>
      <c r="C67" s="76"/>
      <c r="D67" s="76" t="s">
        <v>41</v>
      </c>
      <c r="E67" s="8">
        <f>E66-0</f>
        <v>0.011122685185185185</v>
      </c>
      <c r="F67" s="180"/>
      <c r="G67" s="8">
        <f>G66-E66</f>
        <v>0.008819444444444444</v>
      </c>
      <c r="H67" s="180"/>
      <c r="I67" s="8">
        <f>I66-G66</f>
        <v>0.00888888888888889</v>
      </c>
      <c r="J67" s="180"/>
      <c r="K67" s="8">
        <f>K66-I66</f>
        <v>0.01158564814814815</v>
      </c>
      <c r="L67" s="180"/>
      <c r="M67" s="8">
        <f>M66-K66</f>
        <v>0.008831018518518516</v>
      </c>
      <c r="N67" s="180"/>
      <c r="O67" s="8">
        <f>O66-M66</f>
        <v>0.008923611111111111</v>
      </c>
      <c r="P67" s="180"/>
      <c r="Q67" s="8">
        <f>Q66-O66</f>
        <v>0.012002314814814806</v>
      </c>
      <c r="R67" s="180"/>
      <c r="S67" s="8">
        <f>S66-Q66</f>
        <v>0.009016203703703707</v>
      </c>
      <c r="T67" s="180"/>
      <c r="U67" s="8">
        <f>U66-S66</f>
        <v>0.009155092592592604</v>
      </c>
      <c r="V67" s="180"/>
      <c r="W67" s="8">
        <f>W66-U66</f>
        <v>0.016932870370370376</v>
      </c>
      <c r="X67" s="180"/>
      <c r="Y67" s="8">
        <f>Y66-W66</f>
        <v>0.013506944444444419</v>
      </c>
      <c r="Z67" s="180"/>
      <c r="AA67" s="8">
        <f>AA66-Y66</f>
        <v>0.009432870370370397</v>
      </c>
      <c r="AB67" s="180"/>
      <c r="AC67" s="8">
        <f>AC66-AA66</f>
        <v>0.017800925925925914</v>
      </c>
      <c r="AD67" s="180"/>
      <c r="AE67" s="8">
        <f>AE66-AC66</f>
        <v>0.01428240740740741</v>
      </c>
      <c r="AF67" s="180"/>
      <c r="AG67" s="8">
        <f>AG66-AE66</f>
        <v>0.011828703703703702</v>
      </c>
      <c r="AH67" s="180"/>
      <c r="AI67" s="8">
        <f>AI66-AG66</f>
        <v>0.017766203703703715</v>
      </c>
      <c r="AJ67" s="180"/>
      <c r="AK67" s="8">
        <f>AK66-AI66</f>
        <v>0.014201388888888888</v>
      </c>
      <c r="AL67" s="180"/>
      <c r="AM67" s="8">
        <f>AM66-AK66</f>
        <v>0.012430555555555528</v>
      </c>
      <c r="AN67" s="180"/>
      <c r="AO67" s="8">
        <f>AO66-AM66</f>
        <v>0.014236111111111116</v>
      </c>
      <c r="AP67" s="180"/>
      <c r="AQ67" s="8">
        <f>AQ66-AO66</f>
        <v>0.012499999999999983</v>
      </c>
      <c r="AR67" s="222"/>
      <c r="AS67" s="223"/>
      <c r="AT67" s="224"/>
      <c r="AU67" s="223"/>
      <c r="AV67" s="225"/>
      <c r="AW67" s="93"/>
      <c r="AX67" s="149"/>
      <c r="AY67" s="149"/>
      <c r="AZ67" s="149"/>
      <c r="BA67" s="151"/>
      <c r="BB67" s="151"/>
      <c r="BC67" s="151"/>
      <c r="BD67" s="151"/>
      <c r="BE67" s="137"/>
      <c r="BF67" s="161"/>
    </row>
    <row r="68" spans="1:58" ht="3" customHeight="1">
      <c r="A68" s="159"/>
      <c r="B68" s="99"/>
      <c r="C68" s="99"/>
      <c r="D68" s="99"/>
      <c r="E68" s="99"/>
      <c r="F68" s="183"/>
      <c r="G68" s="99"/>
      <c r="H68" s="183"/>
      <c r="I68" s="99"/>
      <c r="J68" s="183"/>
      <c r="K68" s="99"/>
      <c r="L68" s="183"/>
      <c r="M68" s="99"/>
      <c r="N68" s="183"/>
      <c r="O68" s="99"/>
      <c r="P68" s="183"/>
      <c r="Q68" s="99"/>
      <c r="R68" s="183"/>
      <c r="S68" s="99"/>
      <c r="T68" s="183"/>
      <c r="U68" s="99"/>
      <c r="V68" s="183"/>
      <c r="W68" s="99"/>
      <c r="X68" s="183"/>
      <c r="Y68" s="99"/>
      <c r="Z68" s="183"/>
      <c r="AA68" s="99"/>
      <c r="AB68" s="183"/>
      <c r="AC68" s="99"/>
      <c r="AD68" s="183"/>
      <c r="AE68" s="99"/>
      <c r="AF68" s="183"/>
      <c r="AG68" s="99"/>
      <c r="AH68" s="183"/>
      <c r="AI68" s="99"/>
      <c r="AJ68" s="183"/>
      <c r="AK68" s="99"/>
      <c r="AL68" s="183"/>
      <c r="AM68" s="99"/>
      <c r="AN68" s="183"/>
      <c r="AO68" s="99"/>
      <c r="AP68" s="183"/>
      <c r="AQ68" s="99"/>
      <c r="AR68" s="99"/>
      <c r="AS68" s="99"/>
      <c r="AT68" s="188"/>
      <c r="AU68" s="99"/>
      <c r="AV68" s="188"/>
      <c r="AW68" s="99"/>
      <c r="AX68" s="99"/>
      <c r="AY68" s="99"/>
      <c r="AZ68" s="99"/>
      <c r="BA68" s="99"/>
      <c r="BB68" s="99"/>
      <c r="BC68" s="99"/>
      <c r="BD68" s="99"/>
      <c r="BE68" s="175"/>
      <c r="BF68" s="163"/>
    </row>
    <row r="69" spans="1:58" ht="18">
      <c r="A69" s="154" t="s">
        <v>43</v>
      </c>
      <c r="B69" s="76"/>
      <c r="C69" s="89" t="s">
        <v>237</v>
      </c>
      <c r="D69" s="76" t="s">
        <v>44</v>
      </c>
      <c r="E69" s="77" t="s">
        <v>0</v>
      </c>
      <c r="F69" s="181"/>
      <c r="G69" s="77" t="s">
        <v>1</v>
      </c>
      <c r="H69" s="181"/>
      <c r="I69" s="77" t="s">
        <v>2</v>
      </c>
      <c r="J69" s="181"/>
      <c r="K69" s="77" t="s">
        <v>3</v>
      </c>
      <c r="L69" s="181"/>
      <c r="M69" s="77" t="s">
        <v>4</v>
      </c>
      <c r="N69" s="181"/>
      <c r="O69" s="77" t="s">
        <v>5</v>
      </c>
      <c r="P69" s="181"/>
      <c r="Q69" s="77" t="s">
        <v>6</v>
      </c>
      <c r="R69" s="181"/>
      <c r="S69" s="77" t="s">
        <v>7</v>
      </c>
      <c r="T69" s="181"/>
      <c r="U69" s="77" t="s">
        <v>8</v>
      </c>
      <c r="V69" s="181"/>
      <c r="W69" s="77" t="s">
        <v>9</v>
      </c>
      <c r="X69" s="181"/>
      <c r="Y69" s="77" t="s">
        <v>10</v>
      </c>
      <c r="Z69" s="181"/>
      <c r="AA69" s="77" t="s">
        <v>11</v>
      </c>
      <c r="AB69" s="181"/>
      <c r="AC69" s="77" t="s">
        <v>12</v>
      </c>
      <c r="AD69" s="181"/>
      <c r="AE69" s="77" t="s">
        <v>13</v>
      </c>
      <c r="AF69" s="181"/>
      <c r="AG69" s="77" t="s">
        <v>14</v>
      </c>
      <c r="AH69" s="181"/>
      <c r="AI69" s="77" t="s">
        <v>15</v>
      </c>
      <c r="AJ69" s="181"/>
      <c r="AK69" s="77" t="s">
        <v>16</v>
      </c>
      <c r="AL69" s="181"/>
      <c r="AM69" s="77" t="s">
        <v>17</v>
      </c>
      <c r="AN69" s="181"/>
      <c r="AO69" s="77" t="s">
        <v>18</v>
      </c>
      <c r="AP69" s="181"/>
      <c r="AQ69" s="77" t="s">
        <v>19</v>
      </c>
      <c r="AR69" s="76"/>
      <c r="AS69" s="76"/>
      <c r="AT69" s="189"/>
      <c r="AU69" s="76"/>
      <c r="AV69" s="189"/>
      <c r="AW69" s="137"/>
      <c r="AX69" s="137"/>
      <c r="AY69" s="137"/>
      <c r="AZ69" s="137"/>
      <c r="BA69" s="140"/>
      <c r="BB69" s="136"/>
      <c r="BC69" s="137"/>
      <c r="BD69" s="136"/>
      <c r="BE69" s="137"/>
      <c r="BF69" s="157"/>
    </row>
    <row r="70" spans="1:58" ht="15" customHeight="1">
      <c r="A70" s="156" t="s">
        <v>151</v>
      </c>
      <c r="B70" s="231" t="s">
        <v>9</v>
      </c>
      <c r="C70" s="88" t="s">
        <v>140</v>
      </c>
      <c r="D70" s="76" t="s">
        <v>38</v>
      </c>
      <c r="E70" s="77" t="s">
        <v>46</v>
      </c>
      <c r="F70" s="181"/>
      <c r="G70" s="77" t="s">
        <v>149</v>
      </c>
      <c r="H70" s="181"/>
      <c r="I70" s="77" t="s">
        <v>150</v>
      </c>
      <c r="J70" s="181"/>
      <c r="K70" s="77" t="s">
        <v>46</v>
      </c>
      <c r="L70" s="181"/>
      <c r="M70" s="77" t="s">
        <v>149</v>
      </c>
      <c r="N70" s="181"/>
      <c r="O70" s="77" t="s">
        <v>150</v>
      </c>
      <c r="P70" s="181"/>
      <c r="Q70" s="77" t="s">
        <v>46</v>
      </c>
      <c r="R70" s="181"/>
      <c r="S70" s="77" t="s">
        <v>149</v>
      </c>
      <c r="T70" s="181"/>
      <c r="U70" s="77" t="s">
        <v>150</v>
      </c>
      <c r="V70" s="181"/>
      <c r="W70" s="77" t="s">
        <v>46</v>
      </c>
      <c r="X70" s="181"/>
      <c r="Y70" s="77" t="s">
        <v>149</v>
      </c>
      <c r="Z70" s="181"/>
      <c r="AA70" s="77" t="s">
        <v>46</v>
      </c>
      <c r="AB70" s="181"/>
      <c r="AC70" s="77" t="s">
        <v>149</v>
      </c>
      <c r="AD70" s="181"/>
      <c r="AE70" s="77" t="s">
        <v>46</v>
      </c>
      <c r="AF70" s="181"/>
      <c r="AG70" s="77" t="s">
        <v>150</v>
      </c>
      <c r="AH70" s="181"/>
      <c r="AI70" s="77" t="s">
        <v>149</v>
      </c>
      <c r="AJ70" s="181"/>
      <c r="AK70" s="77" t="s">
        <v>46</v>
      </c>
      <c r="AL70" s="181"/>
      <c r="AM70" s="77" t="s">
        <v>150</v>
      </c>
      <c r="AN70" s="181"/>
      <c r="AO70" s="77" t="s">
        <v>149</v>
      </c>
      <c r="AP70" s="181"/>
      <c r="AQ70" s="77" t="s">
        <v>46</v>
      </c>
      <c r="AR70" s="222" t="s">
        <v>14</v>
      </c>
      <c r="AS70" s="223">
        <f>E73+G73+I73+K73+M73+O73+Q73+S73+U73+W73</f>
        <v>0.11787037037037036</v>
      </c>
      <c r="AT70" s="224" t="s">
        <v>10</v>
      </c>
      <c r="AU70" s="223">
        <f>Y73+AA73+AC73+AE73+AG73+AI73+AK73+AM73+AO73+AQ73</f>
        <v>0.16630787037037043</v>
      </c>
      <c r="AV70" s="225" t="s">
        <v>15</v>
      </c>
      <c r="AW70" s="138" t="s">
        <v>151</v>
      </c>
      <c r="AX70" s="139">
        <f>I73+O73+U73+AG73+AM73</f>
        <v>0.08104166666666665</v>
      </c>
      <c r="AY70" s="139">
        <f>I73+O73+U73</f>
        <v>0.04261574074074073</v>
      </c>
      <c r="AZ70" s="139">
        <f>AX70-AY70</f>
        <v>0.03842592592592592</v>
      </c>
      <c r="BA70" s="140">
        <v>3</v>
      </c>
      <c r="BB70" s="136">
        <f>AY70/BA70</f>
        <v>0.014205246913580244</v>
      </c>
      <c r="BC70" s="137">
        <v>2</v>
      </c>
      <c r="BD70" s="136">
        <f>AZ70/BC70</f>
        <v>0.01921296296296296</v>
      </c>
      <c r="BE70" s="137">
        <f>RANK(BB70,BB4:BB120,1)</f>
        <v>53</v>
      </c>
      <c r="BF70" s="157">
        <f>RANK(BD70,BD4:BD120,1)</f>
        <v>51</v>
      </c>
    </row>
    <row r="71" spans="1:58" ht="15" customHeight="1">
      <c r="A71" s="156" t="s">
        <v>152</v>
      </c>
      <c r="B71" s="231"/>
      <c r="C71" s="88" t="s">
        <v>95</v>
      </c>
      <c r="D71" s="2" t="s">
        <v>210</v>
      </c>
      <c r="E71" s="89" t="s">
        <v>46</v>
      </c>
      <c r="F71" s="182"/>
      <c r="G71" s="77" t="s">
        <v>46</v>
      </c>
      <c r="H71" s="181"/>
      <c r="I71" s="77" t="s">
        <v>46</v>
      </c>
      <c r="J71" s="181"/>
      <c r="K71" s="77" t="s">
        <v>46</v>
      </c>
      <c r="L71" s="181"/>
      <c r="M71" s="77" t="s">
        <v>46</v>
      </c>
      <c r="N71" s="181"/>
      <c r="O71" s="77" t="s">
        <v>46</v>
      </c>
      <c r="P71" s="181"/>
      <c r="Q71" s="77" t="s">
        <v>46</v>
      </c>
      <c r="R71" s="181"/>
      <c r="S71" s="77" t="s">
        <v>46</v>
      </c>
      <c r="T71" s="181"/>
      <c r="U71" s="77" t="s">
        <v>46</v>
      </c>
      <c r="V71" s="181"/>
      <c r="W71" s="77" t="s">
        <v>46</v>
      </c>
      <c r="X71" s="181"/>
      <c r="Y71" s="77" t="s">
        <v>45</v>
      </c>
      <c r="Z71" s="181"/>
      <c r="AA71" s="77" t="s">
        <v>45</v>
      </c>
      <c r="AB71" s="181"/>
      <c r="AC71" s="77" t="s">
        <v>45</v>
      </c>
      <c r="AD71" s="181"/>
      <c r="AE71" s="77" t="s">
        <v>45</v>
      </c>
      <c r="AF71" s="181"/>
      <c r="AG71" s="77" t="s">
        <v>45</v>
      </c>
      <c r="AH71" s="181"/>
      <c r="AI71" s="77" t="s">
        <v>45</v>
      </c>
      <c r="AJ71" s="181"/>
      <c r="AK71" s="77" t="s">
        <v>45</v>
      </c>
      <c r="AL71" s="181"/>
      <c r="AM71" s="77" t="s">
        <v>45</v>
      </c>
      <c r="AN71" s="181"/>
      <c r="AO71" s="77" t="s">
        <v>45</v>
      </c>
      <c r="AP71" s="181"/>
      <c r="AQ71" s="77" t="s">
        <v>45</v>
      </c>
      <c r="AR71" s="222"/>
      <c r="AS71" s="223"/>
      <c r="AT71" s="224"/>
      <c r="AU71" s="223"/>
      <c r="AV71" s="225"/>
      <c r="AW71" s="138" t="s">
        <v>152</v>
      </c>
      <c r="AX71" s="139">
        <f>E73+K73+Q73+W73+AA73+AE73+AK73+AQ73</f>
        <v>0.10526620370370371</v>
      </c>
      <c r="AY71" s="139">
        <f>E73+K73+Q73+W73</f>
        <v>0.04284722222222223</v>
      </c>
      <c r="AZ71" s="139">
        <f>AX71-AY71</f>
        <v>0.06241898148148148</v>
      </c>
      <c r="BA71" s="140">
        <v>4</v>
      </c>
      <c r="BB71" s="136">
        <f>AY71/BA71</f>
        <v>0.010711805555555558</v>
      </c>
      <c r="BC71" s="137">
        <v>4</v>
      </c>
      <c r="BD71" s="136">
        <f>AZ71/BC71</f>
        <v>0.01560474537037037</v>
      </c>
      <c r="BE71" s="137">
        <f>RANK(BB71,BB4:BB120,1)</f>
        <v>18</v>
      </c>
      <c r="BF71" s="157">
        <f>RANK(BD71,BD4:BD120,1)</f>
        <v>32</v>
      </c>
    </row>
    <row r="72" spans="1:58" ht="15" customHeight="1">
      <c r="A72" s="156" t="s">
        <v>153</v>
      </c>
      <c r="B72" s="231"/>
      <c r="C72" s="88" t="s">
        <v>238</v>
      </c>
      <c r="D72" s="76" t="s">
        <v>40</v>
      </c>
      <c r="E72" s="3">
        <v>0.010347222222222223</v>
      </c>
      <c r="F72" s="179" t="s">
        <v>5</v>
      </c>
      <c r="G72" s="3">
        <v>0.021053240740740744</v>
      </c>
      <c r="H72" s="179" t="s">
        <v>6</v>
      </c>
      <c r="I72" s="3">
        <v>0.03466435185185185</v>
      </c>
      <c r="J72" s="179" t="s">
        <v>10</v>
      </c>
      <c r="K72" s="3">
        <v>0.04503472222222222</v>
      </c>
      <c r="L72" s="179" t="s">
        <v>7</v>
      </c>
      <c r="M72" s="3">
        <v>0.05570601851851852</v>
      </c>
      <c r="N72" s="179" t="s">
        <v>5</v>
      </c>
      <c r="O72" s="3">
        <v>0.0699537037037037</v>
      </c>
      <c r="P72" s="179" t="s">
        <v>7</v>
      </c>
      <c r="Q72" s="3">
        <v>0.08089120370370372</v>
      </c>
      <c r="R72" s="179" t="s">
        <v>6</v>
      </c>
      <c r="S72" s="3">
        <v>0.09192129629629629</v>
      </c>
      <c r="T72" s="179" t="s">
        <v>6</v>
      </c>
      <c r="U72" s="3">
        <v>0.10667824074074074</v>
      </c>
      <c r="V72" s="179" t="s">
        <v>6</v>
      </c>
      <c r="W72" s="3">
        <v>0.11787037037037036</v>
      </c>
      <c r="X72" s="179" t="s">
        <v>6</v>
      </c>
      <c r="Y72" s="3">
        <v>0.13365740740740742</v>
      </c>
      <c r="Z72" s="179" t="s">
        <v>6</v>
      </c>
      <c r="AA72" s="3">
        <v>0.14878472222222222</v>
      </c>
      <c r="AB72" s="179" t="s">
        <v>8</v>
      </c>
      <c r="AC72" s="3">
        <v>0.16453703703703704</v>
      </c>
      <c r="AD72" s="179" t="s">
        <v>10</v>
      </c>
      <c r="AE72" s="3">
        <v>0.1795138888888889</v>
      </c>
      <c r="AF72" s="179" t="s">
        <v>11</v>
      </c>
      <c r="AG72" s="3">
        <v>0.19988425925925926</v>
      </c>
      <c r="AH72" s="179" t="s">
        <v>12</v>
      </c>
      <c r="AI72" s="3">
        <v>0.21655092592592592</v>
      </c>
      <c r="AJ72" s="179" t="s">
        <v>13</v>
      </c>
      <c r="AK72" s="3">
        <v>0.234375</v>
      </c>
      <c r="AL72" s="179" t="s">
        <v>14</v>
      </c>
      <c r="AM72" s="3">
        <v>0.25243055555555555</v>
      </c>
      <c r="AN72" s="179" t="s">
        <v>14</v>
      </c>
      <c r="AO72" s="3">
        <v>0.2696875</v>
      </c>
      <c r="AP72" s="179" t="s">
        <v>15</v>
      </c>
      <c r="AQ72" s="26">
        <v>0.2841782407407408</v>
      </c>
      <c r="AR72" s="222"/>
      <c r="AS72" s="223"/>
      <c r="AT72" s="224"/>
      <c r="AU72" s="223"/>
      <c r="AV72" s="225"/>
      <c r="AW72" s="138" t="s">
        <v>153</v>
      </c>
      <c r="AX72" s="139">
        <f>G73+M73+S73+Y73+AC73+AI73+AO73</f>
        <v>0.09787037037037041</v>
      </c>
      <c r="AY72" s="139">
        <f>G73+M73+S73</f>
        <v>0.0324074074074074</v>
      </c>
      <c r="AZ72" s="139">
        <f>AX72-AY72</f>
        <v>0.06546296296296301</v>
      </c>
      <c r="BA72" s="140">
        <v>3</v>
      </c>
      <c r="BB72" s="136">
        <f>AY72/BA72</f>
        <v>0.010802469135802467</v>
      </c>
      <c r="BC72" s="137">
        <v>4</v>
      </c>
      <c r="BD72" s="136">
        <f>AZ72/BC72</f>
        <v>0.016365740740740754</v>
      </c>
      <c r="BE72" s="137">
        <f>RANK(BB72,BB4:BB120,1)</f>
        <v>19</v>
      </c>
      <c r="BF72" s="157">
        <f>RANK(BD72,BD4:BD120,1)</f>
        <v>35</v>
      </c>
    </row>
    <row r="73" spans="1:58" ht="15.75" customHeight="1">
      <c r="A73" s="154"/>
      <c r="B73" s="76"/>
      <c r="C73" s="76"/>
      <c r="D73" s="76" t="s">
        <v>41</v>
      </c>
      <c r="E73" s="8">
        <f>E72-0</f>
        <v>0.010347222222222223</v>
      </c>
      <c r="F73" s="180"/>
      <c r="G73" s="8">
        <f>G72-E72</f>
        <v>0.010706018518518521</v>
      </c>
      <c r="H73" s="180"/>
      <c r="I73" s="8">
        <f>I72-G72</f>
        <v>0.013611111111111105</v>
      </c>
      <c r="J73" s="180"/>
      <c r="K73" s="8">
        <f>K72-I72</f>
        <v>0.01037037037037037</v>
      </c>
      <c r="L73" s="180"/>
      <c r="M73" s="8">
        <f>M72-K72</f>
        <v>0.010671296296296304</v>
      </c>
      <c r="N73" s="180"/>
      <c r="O73" s="8">
        <f>O72-M72</f>
        <v>0.014247685185185176</v>
      </c>
      <c r="P73" s="180"/>
      <c r="Q73" s="8">
        <f>Q72-O72</f>
        <v>0.010937500000000017</v>
      </c>
      <c r="R73" s="180"/>
      <c r="S73" s="8">
        <f>S72-Q72</f>
        <v>0.011030092592592577</v>
      </c>
      <c r="T73" s="180"/>
      <c r="U73" s="8">
        <f>U72-S72</f>
        <v>0.014756944444444448</v>
      </c>
      <c r="V73" s="180"/>
      <c r="W73" s="8">
        <f>W72-U72</f>
        <v>0.011192129629629621</v>
      </c>
      <c r="X73" s="180"/>
      <c r="Y73" s="8">
        <f>Y72-W72</f>
        <v>0.015787037037037058</v>
      </c>
      <c r="Z73" s="180"/>
      <c r="AA73" s="8">
        <f>AA72-Y72</f>
        <v>0.015127314814814802</v>
      </c>
      <c r="AB73" s="180"/>
      <c r="AC73" s="8">
        <f>AC72-AA72</f>
        <v>0.015752314814814816</v>
      </c>
      <c r="AD73" s="180"/>
      <c r="AE73" s="8">
        <f>AE72-AC72</f>
        <v>0.014976851851851852</v>
      </c>
      <c r="AF73" s="180"/>
      <c r="AG73" s="8">
        <f>AG72-AE72</f>
        <v>0.020370370370370372</v>
      </c>
      <c r="AH73" s="180"/>
      <c r="AI73" s="8">
        <f>AI72-AG72</f>
        <v>0.016666666666666663</v>
      </c>
      <c r="AJ73" s="180"/>
      <c r="AK73" s="8">
        <f>AK72-AI72</f>
        <v>0.017824074074074076</v>
      </c>
      <c r="AL73" s="180"/>
      <c r="AM73" s="8">
        <f>AM72-AK72</f>
        <v>0.018055555555555547</v>
      </c>
      <c r="AN73" s="180"/>
      <c r="AO73" s="8">
        <f>AO72-AM72</f>
        <v>0.017256944444444478</v>
      </c>
      <c r="AP73" s="180"/>
      <c r="AQ73" s="8">
        <f>AQ72-AO72</f>
        <v>0.014490740740740748</v>
      </c>
      <c r="AR73" s="222"/>
      <c r="AS73" s="223"/>
      <c r="AT73" s="224"/>
      <c r="AU73" s="223"/>
      <c r="AV73" s="225"/>
      <c r="AW73" s="93"/>
      <c r="AX73" s="149"/>
      <c r="AY73" s="149"/>
      <c r="AZ73" s="149"/>
      <c r="BA73" s="151"/>
      <c r="BB73" s="151"/>
      <c r="BC73" s="151"/>
      <c r="BD73" s="151"/>
      <c r="BE73" s="137"/>
      <c r="BF73" s="161"/>
    </row>
    <row r="74" spans="1:58" ht="3" customHeight="1">
      <c r="A74" s="159"/>
      <c r="B74" s="99"/>
      <c r="C74" s="99"/>
      <c r="D74" s="99"/>
      <c r="E74" s="99"/>
      <c r="F74" s="183"/>
      <c r="G74" s="99"/>
      <c r="H74" s="183"/>
      <c r="I74" s="99"/>
      <c r="J74" s="183"/>
      <c r="K74" s="99"/>
      <c r="L74" s="183"/>
      <c r="M74" s="99"/>
      <c r="N74" s="183"/>
      <c r="O74" s="99"/>
      <c r="P74" s="183"/>
      <c r="Q74" s="99"/>
      <c r="R74" s="183"/>
      <c r="S74" s="99"/>
      <c r="T74" s="183"/>
      <c r="U74" s="99"/>
      <c r="V74" s="183"/>
      <c r="W74" s="99"/>
      <c r="X74" s="183"/>
      <c r="Y74" s="99"/>
      <c r="Z74" s="183"/>
      <c r="AA74" s="99"/>
      <c r="AB74" s="183"/>
      <c r="AC74" s="99"/>
      <c r="AD74" s="183"/>
      <c r="AE74" s="99"/>
      <c r="AF74" s="183"/>
      <c r="AG74" s="99"/>
      <c r="AH74" s="183"/>
      <c r="AI74" s="99"/>
      <c r="AJ74" s="183"/>
      <c r="AK74" s="99"/>
      <c r="AL74" s="183"/>
      <c r="AM74" s="99"/>
      <c r="AN74" s="183"/>
      <c r="AO74" s="99"/>
      <c r="AP74" s="183"/>
      <c r="AQ74" s="99"/>
      <c r="AR74" s="99"/>
      <c r="AS74" s="99"/>
      <c r="AT74" s="188"/>
      <c r="AU74" s="99"/>
      <c r="AV74" s="188"/>
      <c r="AW74" s="99"/>
      <c r="AX74" s="99"/>
      <c r="AY74" s="99"/>
      <c r="AZ74" s="99"/>
      <c r="BA74" s="99"/>
      <c r="BB74" s="99"/>
      <c r="BC74" s="99"/>
      <c r="BD74" s="99"/>
      <c r="BE74" s="175"/>
      <c r="BF74" s="163"/>
    </row>
    <row r="75" spans="1:58" ht="18">
      <c r="A75" s="154" t="s">
        <v>43</v>
      </c>
      <c r="B75" s="76"/>
      <c r="C75" s="89" t="s">
        <v>239</v>
      </c>
      <c r="D75" s="76" t="s">
        <v>44</v>
      </c>
      <c r="E75" s="77" t="s">
        <v>0</v>
      </c>
      <c r="F75" s="181"/>
      <c r="G75" s="77" t="s">
        <v>1</v>
      </c>
      <c r="H75" s="181"/>
      <c r="I75" s="77" t="s">
        <v>2</v>
      </c>
      <c r="J75" s="181"/>
      <c r="K75" s="77" t="s">
        <v>3</v>
      </c>
      <c r="L75" s="181"/>
      <c r="M75" s="77" t="s">
        <v>4</v>
      </c>
      <c r="N75" s="181"/>
      <c r="O75" s="77" t="s">
        <v>5</v>
      </c>
      <c r="P75" s="181"/>
      <c r="Q75" s="77" t="s">
        <v>6</v>
      </c>
      <c r="R75" s="181"/>
      <c r="S75" s="77" t="s">
        <v>7</v>
      </c>
      <c r="T75" s="181"/>
      <c r="U75" s="77" t="s">
        <v>8</v>
      </c>
      <c r="V75" s="181"/>
      <c r="W75" s="77" t="s">
        <v>9</v>
      </c>
      <c r="X75" s="181"/>
      <c r="Y75" s="77" t="s">
        <v>10</v>
      </c>
      <c r="Z75" s="181"/>
      <c r="AA75" s="77" t="s">
        <v>11</v>
      </c>
      <c r="AB75" s="181"/>
      <c r="AC75" s="77" t="s">
        <v>12</v>
      </c>
      <c r="AD75" s="181"/>
      <c r="AE75" s="77" t="s">
        <v>13</v>
      </c>
      <c r="AF75" s="181"/>
      <c r="AG75" s="77" t="s">
        <v>14</v>
      </c>
      <c r="AH75" s="181"/>
      <c r="AI75" s="77" t="s">
        <v>15</v>
      </c>
      <c r="AJ75" s="181"/>
      <c r="AK75" s="77" t="s">
        <v>16</v>
      </c>
      <c r="AL75" s="181"/>
      <c r="AM75" s="77" t="s">
        <v>17</v>
      </c>
      <c r="AN75" s="181"/>
      <c r="AO75" s="77" t="s">
        <v>18</v>
      </c>
      <c r="AP75" s="181"/>
      <c r="AQ75" s="77" t="s">
        <v>19</v>
      </c>
      <c r="AR75" s="76"/>
      <c r="AS75" s="76"/>
      <c r="AT75" s="189"/>
      <c r="AU75" s="76"/>
      <c r="AV75" s="189"/>
      <c r="AW75" s="137"/>
      <c r="AX75" s="137"/>
      <c r="AY75" s="137"/>
      <c r="AZ75" s="137"/>
      <c r="BA75" s="140"/>
      <c r="BB75" s="136"/>
      <c r="BC75" s="137"/>
      <c r="BD75" s="136"/>
      <c r="BE75" s="137"/>
      <c r="BF75" s="157"/>
    </row>
    <row r="76" spans="1:58" ht="15" customHeight="1">
      <c r="A76" s="156" t="s">
        <v>154</v>
      </c>
      <c r="B76" s="226" t="s">
        <v>1</v>
      </c>
      <c r="C76" s="113" t="s">
        <v>89</v>
      </c>
      <c r="D76" s="76" t="s">
        <v>38</v>
      </c>
      <c r="E76" s="77" t="s">
        <v>149</v>
      </c>
      <c r="F76" s="181"/>
      <c r="G76" s="77" t="s">
        <v>46</v>
      </c>
      <c r="H76" s="181"/>
      <c r="I76" s="77" t="s">
        <v>150</v>
      </c>
      <c r="J76" s="181"/>
      <c r="K76" s="77" t="s">
        <v>149</v>
      </c>
      <c r="L76" s="181"/>
      <c r="M76" s="77" t="s">
        <v>46</v>
      </c>
      <c r="N76" s="181"/>
      <c r="O76" s="77" t="s">
        <v>150</v>
      </c>
      <c r="P76" s="181"/>
      <c r="Q76" s="77" t="s">
        <v>149</v>
      </c>
      <c r="R76" s="181"/>
      <c r="S76" s="77" t="s">
        <v>46</v>
      </c>
      <c r="T76" s="181"/>
      <c r="U76" s="77" t="s">
        <v>150</v>
      </c>
      <c r="V76" s="181"/>
      <c r="W76" s="77" t="s">
        <v>149</v>
      </c>
      <c r="X76" s="181"/>
      <c r="Y76" s="77" t="s">
        <v>46</v>
      </c>
      <c r="Z76" s="181"/>
      <c r="AA76" s="77" t="s">
        <v>150</v>
      </c>
      <c r="AB76" s="181"/>
      <c r="AC76" s="77" t="s">
        <v>149</v>
      </c>
      <c r="AD76" s="181"/>
      <c r="AE76" s="77" t="s">
        <v>46</v>
      </c>
      <c r="AF76" s="181"/>
      <c r="AG76" s="77" t="s">
        <v>150</v>
      </c>
      <c r="AH76" s="181"/>
      <c r="AI76" s="77" t="s">
        <v>149</v>
      </c>
      <c r="AJ76" s="181"/>
      <c r="AK76" s="77" t="s">
        <v>46</v>
      </c>
      <c r="AL76" s="181"/>
      <c r="AM76" s="77" t="s">
        <v>150</v>
      </c>
      <c r="AN76" s="181"/>
      <c r="AO76" s="77" t="s">
        <v>149</v>
      </c>
      <c r="AP76" s="181"/>
      <c r="AQ76" s="77" t="s">
        <v>46</v>
      </c>
      <c r="AR76" s="222" t="s">
        <v>1</v>
      </c>
      <c r="AS76" s="223">
        <f>I79+O79+S79+U79+Y79+AA79+AE79+AI79+AK79+AO79</f>
        <v>0.102962962962963</v>
      </c>
      <c r="AT76" s="224" t="s">
        <v>3</v>
      </c>
      <c r="AU76" s="223">
        <f>E79+G79+K79+M79+Q79+W79+AC79+AG79+AM79+AQ79</f>
        <v>0.12504629629629627</v>
      </c>
      <c r="AV76" s="225" t="s">
        <v>0</v>
      </c>
      <c r="AW76" s="138" t="s">
        <v>154</v>
      </c>
      <c r="AX76" s="139">
        <f>I79+O79+U79+AA79+AG79+AM79</f>
        <v>0.07269675925925924</v>
      </c>
      <c r="AY76" s="139">
        <f>I79+O79+U79+AA79</f>
        <v>0.04082175925925925</v>
      </c>
      <c r="AZ76" s="139">
        <f>AX76-AY76</f>
        <v>0.03187499999999999</v>
      </c>
      <c r="BA76" s="140">
        <v>4</v>
      </c>
      <c r="BB76" s="136">
        <f>AY76/BA76</f>
        <v>0.010205439814814813</v>
      </c>
      <c r="BC76" s="137">
        <v>2</v>
      </c>
      <c r="BD76" s="136">
        <f>AZ76/BC76</f>
        <v>0.015937499999999993</v>
      </c>
      <c r="BE76" s="137">
        <f>RANK(BB76,BB4:BB120,1)</f>
        <v>13</v>
      </c>
      <c r="BF76" s="157">
        <f>RANK(BD76,BD4:BD120,1)</f>
        <v>34</v>
      </c>
    </row>
    <row r="77" spans="1:58" ht="15" customHeight="1">
      <c r="A77" s="156" t="s">
        <v>155</v>
      </c>
      <c r="B77" s="226"/>
      <c r="C77" s="113" t="s">
        <v>87</v>
      </c>
      <c r="D77" s="2" t="s">
        <v>210</v>
      </c>
      <c r="E77" s="89" t="s">
        <v>45</v>
      </c>
      <c r="F77" s="182"/>
      <c r="G77" s="77" t="s">
        <v>45</v>
      </c>
      <c r="H77" s="181"/>
      <c r="I77" s="77" t="s">
        <v>46</v>
      </c>
      <c r="J77" s="181"/>
      <c r="K77" s="77" t="s">
        <v>45</v>
      </c>
      <c r="L77" s="181"/>
      <c r="M77" s="77" t="s">
        <v>45</v>
      </c>
      <c r="N77" s="181"/>
      <c r="O77" s="77" t="s">
        <v>46</v>
      </c>
      <c r="P77" s="181"/>
      <c r="Q77" s="77" t="s">
        <v>45</v>
      </c>
      <c r="R77" s="181"/>
      <c r="S77" s="77" t="s">
        <v>46</v>
      </c>
      <c r="T77" s="181"/>
      <c r="U77" s="77" t="s">
        <v>46</v>
      </c>
      <c r="V77" s="181"/>
      <c r="W77" s="77" t="s">
        <v>45</v>
      </c>
      <c r="X77" s="181"/>
      <c r="Y77" s="77" t="s">
        <v>46</v>
      </c>
      <c r="Z77" s="181"/>
      <c r="AA77" s="77" t="s">
        <v>46</v>
      </c>
      <c r="AB77" s="181"/>
      <c r="AC77" s="77" t="s">
        <v>45</v>
      </c>
      <c r="AD77" s="181"/>
      <c r="AE77" s="77" t="s">
        <v>46</v>
      </c>
      <c r="AF77" s="181"/>
      <c r="AG77" s="77" t="s">
        <v>45</v>
      </c>
      <c r="AH77" s="181"/>
      <c r="AI77" s="77" t="s">
        <v>46</v>
      </c>
      <c r="AJ77" s="181"/>
      <c r="AK77" s="77" t="s">
        <v>46</v>
      </c>
      <c r="AL77" s="181"/>
      <c r="AM77" s="77" t="s">
        <v>45</v>
      </c>
      <c r="AN77" s="181"/>
      <c r="AO77" s="77" t="s">
        <v>46</v>
      </c>
      <c r="AP77" s="181"/>
      <c r="AQ77" s="77" t="s">
        <v>45</v>
      </c>
      <c r="AR77" s="222"/>
      <c r="AS77" s="223"/>
      <c r="AT77" s="224"/>
      <c r="AU77" s="223"/>
      <c r="AV77" s="225"/>
      <c r="AW77" s="138" t="s">
        <v>155</v>
      </c>
      <c r="AX77" s="139">
        <f>G79+M79+S79+Y79+AE79+AK79+AQ79</f>
        <v>0.0768865740740741</v>
      </c>
      <c r="AY77" s="139">
        <f>S79+Y79+AE79+AK79</f>
        <v>0.04039351851851854</v>
      </c>
      <c r="AZ77" s="139">
        <f>AX77-AY77</f>
        <v>0.036493055555555556</v>
      </c>
      <c r="BA77" s="140">
        <v>4</v>
      </c>
      <c r="BB77" s="136">
        <f>AY77/BA77</f>
        <v>0.010098379629629634</v>
      </c>
      <c r="BC77" s="137">
        <v>3</v>
      </c>
      <c r="BD77" s="136">
        <f>AZ77/BC77</f>
        <v>0.012164351851851852</v>
      </c>
      <c r="BE77" s="137">
        <f>RANK(BB77,BB4:BB120,1)</f>
        <v>10</v>
      </c>
      <c r="BF77" s="157">
        <f>RANK(BD77,BD4:BD120,1)</f>
        <v>7</v>
      </c>
    </row>
    <row r="78" spans="1:58" ht="15" customHeight="1">
      <c r="A78" s="156" t="s">
        <v>156</v>
      </c>
      <c r="B78" s="226"/>
      <c r="C78" s="113" t="s">
        <v>88</v>
      </c>
      <c r="D78" s="76" t="s">
        <v>40</v>
      </c>
      <c r="E78" s="3">
        <v>0.01076388888888889</v>
      </c>
      <c r="F78" s="179" t="s">
        <v>8</v>
      </c>
      <c r="G78" s="3">
        <v>0.02297453703703704</v>
      </c>
      <c r="H78" s="179" t="s">
        <v>10</v>
      </c>
      <c r="I78" s="3">
        <v>0.03269675925925926</v>
      </c>
      <c r="J78" s="179" t="s">
        <v>5</v>
      </c>
      <c r="K78" s="3">
        <v>0.04393518518518519</v>
      </c>
      <c r="L78" s="179" t="s">
        <v>5</v>
      </c>
      <c r="M78" s="3">
        <v>0.05574074074074074</v>
      </c>
      <c r="N78" s="179" t="s">
        <v>6</v>
      </c>
      <c r="O78" s="3">
        <v>0.0658912037037037</v>
      </c>
      <c r="P78" s="179" t="s">
        <v>4</v>
      </c>
      <c r="Q78" s="3">
        <v>0.0769212962962963</v>
      </c>
      <c r="R78" s="179" t="s">
        <v>4</v>
      </c>
      <c r="S78" s="3">
        <v>0.0863425925925926</v>
      </c>
      <c r="T78" s="179" t="s">
        <v>3</v>
      </c>
      <c r="U78" s="3">
        <v>0.09667824074074073</v>
      </c>
      <c r="V78" s="179" t="s">
        <v>3</v>
      </c>
      <c r="W78" s="3">
        <v>0.1086111111111111</v>
      </c>
      <c r="X78" s="179" t="s">
        <v>3</v>
      </c>
      <c r="Y78" s="3">
        <v>0.11886574074074074</v>
      </c>
      <c r="Z78" s="179" t="s">
        <v>3</v>
      </c>
      <c r="AA78" s="3">
        <v>0.12947916666666667</v>
      </c>
      <c r="AB78" s="179" t="s">
        <v>3</v>
      </c>
      <c r="AC78" s="3">
        <v>0.14119212962962963</v>
      </c>
      <c r="AD78" s="179" t="s">
        <v>2</v>
      </c>
      <c r="AE78" s="3">
        <v>0.1514699074074074</v>
      </c>
      <c r="AF78" s="179" t="s">
        <v>1</v>
      </c>
      <c r="AG78" s="3">
        <v>0.1673726851851852</v>
      </c>
      <c r="AH78" s="179" t="s">
        <v>2</v>
      </c>
      <c r="AI78" s="3">
        <v>0.17800925925925926</v>
      </c>
      <c r="AJ78" s="179" t="s">
        <v>2</v>
      </c>
      <c r="AK78" s="3">
        <v>0.18844907407407407</v>
      </c>
      <c r="AL78" s="179" t="s">
        <v>2</v>
      </c>
      <c r="AM78" s="3">
        <v>0.20442129629629627</v>
      </c>
      <c r="AN78" s="179" t="s">
        <v>2</v>
      </c>
      <c r="AO78" s="3">
        <v>0.21553240740740742</v>
      </c>
      <c r="AP78" s="179" t="s">
        <v>1</v>
      </c>
      <c r="AQ78" s="26">
        <v>0.22800925925925927</v>
      </c>
      <c r="AR78" s="222"/>
      <c r="AS78" s="223"/>
      <c r="AT78" s="224"/>
      <c r="AU78" s="223"/>
      <c r="AV78" s="225"/>
      <c r="AW78" s="138" t="s">
        <v>156</v>
      </c>
      <c r="AX78" s="139">
        <f>E79+K79+Q79+W79+AC79+AI79+AO79</f>
        <v>0.07842592592592595</v>
      </c>
      <c r="AY78" s="139">
        <f>AI79+AO79</f>
        <v>0.021747685185185217</v>
      </c>
      <c r="AZ78" s="139">
        <f>AX78-AY78</f>
        <v>0.05667824074074074</v>
      </c>
      <c r="BA78" s="140">
        <v>2</v>
      </c>
      <c r="BB78" s="136">
        <f>AY78/BA78</f>
        <v>0.010873842592592609</v>
      </c>
      <c r="BC78" s="137">
        <v>5</v>
      </c>
      <c r="BD78" s="136">
        <f>AZ78/BC78</f>
        <v>0.011335648148148147</v>
      </c>
      <c r="BE78" s="137">
        <f>RANK(BB78,BB4:BB120,1)</f>
        <v>21</v>
      </c>
      <c r="BF78" s="177">
        <f>RANK(BD78,BD4:BD120,1)</f>
        <v>2</v>
      </c>
    </row>
    <row r="79" spans="1:58" ht="15.75" customHeight="1">
      <c r="A79" s="154"/>
      <c r="B79" s="76"/>
      <c r="C79" s="76"/>
      <c r="D79" s="76" t="s">
        <v>41</v>
      </c>
      <c r="E79" s="8">
        <f>E78-0</f>
        <v>0.01076388888888889</v>
      </c>
      <c r="F79" s="180"/>
      <c r="G79" s="8">
        <f>G78-E78</f>
        <v>0.01221064814814815</v>
      </c>
      <c r="H79" s="180"/>
      <c r="I79" s="8">
        <f>I78-G78</f>
        <v>0.009722222222222219</v>
      </c>
      <c r="J79" s="180"/>
      <c r="K79" s="8">
        <f>K78-I78</f>
        <v>0.01123842592592593</v>
      </c>
      <c r="L79" s="180"/>
      <c r="M79" s="8">
        <f>M78-K78</f>
        <v>0.011805555555555548</v>
      </c>
      <c r="N79" s="180"/>
      <c r="O79" s="8">
        <f>O78-M78</f>
        <v>0.010150462962962965</v>
      </c>
      <c r="P79" s="180"/>
      <c r="Q79" s="8">
        <f>Q78-O78</f>
        <v>0.011030092592592591</v>
      </c>
      <c r="R79" s="180"/>
      <c r="S79" s="8">
        <f>S78-Q78</f>
        <v>0.009421296296296303</v>
      </c>
      <c r="T79" s="180"/>
      <c r="U79" s="8">
        <f>U78-S78</f>
        <v>0.010335648148148135</v>
      </c>
      <c r="V79" s="180"/>
      <c r="W79" s="8">
        <f>W78-U78</f>
        <v>0.011932870370370371</v>
      </c>
      <c r="X79" s="3"/>
      <c r="Y79" s="8">
        <f>Y78-W78</f>
        <v>0.010254629629629641</v>
      </c>
      <c r="Z79" s="180"/>
      <c r="AA79" s="8">
        <f>AA78-Y78</f>
        <v>0.010613425925925929</v>
      </c>
      <c r="AB79" s="180"/>
      <c r="AC79" s="8">
        <f>AC78-AA78</f>
        <v>0.011712962962962953</v>
      </c>
      <c r="AD79" s="180"/>
      <c r="AE79" s="8">
        <f>AE78-AC78</f>
        <v>0.010277777777777775</v>
      </c>
      <c r="AF79" s="180"/>
      <c r="AG79" s="8">
        <f>AG78-AE78</f>
        <v>0.015902777777777793</v>
      </c>
      <c r="AH79" s="180"/>
      <c r="AI79" s="8">
        <f>AI78-AG78</f>
        <v>0.010636574074074062</v>
      </c>
      <c r="AJ79" s="180"/>
      <c r="AK79" s="8">
        <f>AK78-AI78</f>
        <v>0.010439814814814818</v>
      </c>
      <c r="AL79" s="180"/>
      <c r="AM79" s="8">
        <f>AM78-AK78</f>
        <v>0.015972222222222193</v>
      </c>
      <c r="AN79" s="180"/>
      <c r="AO79" s="8">
        <f>AO78-AM78</f>
        <v>0.011111111111111155</v>
      </c>
      <c r="AP79" s="180"/>
      <c r="AQ79" s="8">
        <f>AQ78-AO78</f>
        <v>0.01247685185185185</v>
      </c>
      <c r="AR79" s="222"/>
      <c r="AS79" s="223"/>
      <c r="AT79" s="224"/>
      <c r="AU79" s="223"/>
      <c r="AV79" s="225"/>
      <c r="AW79" s="93"/>
      <c r="AX79" s="149"/>
      <c r="AY79" s="149"/>
      <c r="AZ79" s="149"/>
      <c r="BA79" s="151"/>
      <c r="BB79" s="151"/>
      <c r="BC79" s="151"/>
      <c r="BD79" s="151"/>
      <c r="BE79" s="137"/>
      <c r="BF79" s="161"/>
    </row>
    <row r="80" spans="1:58" ht="3" customHeight="1">
      <c r="A80" s="159"/>
      <c r="B80" s="99"/>
      <c r="C80" s="99"/>
      <c r="D80" s="99"/>
      <c r="E80" s="99"/>
      <c r="F80" s="183"/>
      <c r="G80" s="99"/>
      <c r="H80" s="183"/>
      <c r="I80" s="99"/>
      <c r="J80" s="183"/>
      <c r="K80" s="99"/>
      <c r="L80" s="183"/>
      <c r="M80" s="99"/>
      <c r="N80" s="183"/>
      <c r="O80" s="99"/>
      <c r="P80" s="183"/>
      <c r="Q80" s="99"/>
      <c r="R80" s="183"/>
      <c r="S80" s="99"/>
      <c r="T80" s="183"/>
      <c r="U80" s="99"/>
      <c r="V80" s="183"/>
      <c r="W80" s="99"/>
      <c r="X80" s="183"/>
      <c r="Y80" s="99"/>
      <c r="Z80" s="183"/>
      <c r="AA80" s="99"/>
      <c r="AB80" s="183"/>
      <c r="AC80" s="99"/>
      <c r="AD80" s="183"/>
      <c r="AE80" s="99"/>
      <c r="AF80" s="183"/>
      <c r="AG80" s="99"/>
      <c r="AH80" s="183"/>
      <c r="AI80" s="99"/>
      <c r="AJ80" s="183"/>
      <c r="AK80" s="99"/>
      <c r="AL80" s="183"/>
      <c r="AM80" s="99"/>
      <c r="AN80" s="183"/>
      <c r="AO80" s="99"/>
      <c r="AP80" s="183"/>
      <c r="AQ80" s="99"/>
      <c r="AR80" s="99"/>
      <c r="AS80" s="99"/>
      <c r="AT80" s="188"/>
      <c r="AU80" s="99"/>
      <c r="AV80" s="188"/>
      <c r="AW80" s="99"/>
      <c r="AX80" s="99"/>
      <c r="AY80" s="99"/>
      <c r="AZ80" s="99"/>
      <c r="BA80" s="99"/>
      <c r="BB80" s="99"/>
      <c r="BC80" s="99"/>
      <c r="BD80" s="99"/>
      <c r="BE80" s="175"/>
      <c r="BF80" s="163"/>
    </row>
    <row r="81" spans="1:58" ht="18">
      <c r="A81" s="154" t="s">
        <v>43</v>
      </c>
      <c r="B81" s="76"/>
      <c r="C81" s="89" t="s">
        <v>240</v>
      </c>
      <c r="D81" s="76" t="s">
        <v>44</v>
      </c>
      <c r="E81" s="77" t="s">
        <v>0</v>
      </c>
      <c r="F81" s="181"/>
      <c r="G81" s="77" t="s">
        <v>1</v>
      </c>
      <c r="H81" s="181"/>
      <c r="I81" s="77" t="s">
        <v>2</v>
      </c>
      <c r="J81" s="181"/>
      <c r="K81" s="77" t="s">
        <v>3</v>
      </c>
      <c r="L81" s="181"/>
      <c r="M81" s="77" t="s">
        <v>4</v>
      </c>
      <c r="N81" s="181"/>
      <c r="O81" s="77" t="s">
        <v>5</v>
      </c>
      <c r="P81" s="181"/>
      <c r="Q81" s="77" t="s">
        <v>6</v>
      </c>
      <c r="R81" s="181"/>
      <c r="S81" s="77" t="s">
        <v>7</v>
      </c>
      <c r="T81" s="181"/>
      <c r="U81" s="77" t="s">
        <v>8</v>
      </c>
      <c r="V81" s="181"/>
      <c r="W81" s="77" t="s">
        <v>9</v>
      </c>
      <c r="X81" s="181"/>
      <c r="Y81" s="77" t="s">
        <v>10</v>
      </c>
      <c r="Z81" s="181"/>
      <c r="AA81" s="77" t="s">
        <v>11</v>
      </c>
      <c r="AB81" s="181"/>
      <c r="AC81" s="77" t="s">
        <v>12</v>
      </c>
      <c r="AD81" s="181"/>
      <c r="AE81" s="77" t="s">
        <v>13</v>
      </c>
      <c r="AF81" s="181"/>
      <c r="AG81" s="77" t="s">
        <v>14</v>
      </c>
      <c r="AH81" s="181"/>
      <c r="AI81" s="77" t="s">
        <v>15</v>
      </c>
      <c r="AJ81" s="181"/>
      <c r="AK81" s="77" t="s">
        <v>16</v>
      </c>
      <c r="AL81" s="181"/>
      <c r="AM81" s="77" t="s">
        <v>17</v>
      </c>
      <c r="AN81" s="181"/>
      <c r="AO81" s="77" t="s">
        <v>18</v>
      </c>
      <c r="AP81" s="181"/>
      <c r="AQ81" s="77" t="s">
        <v>19</v>
      </c>
      <c r="AR81" s="76"/>
      <c r="AS81" s="76"/>
      <c r="AT81" s="189"/>
      <c r="AU81" s="76"/>
      <c r="AV81" s="189"/>
      <c r="AW81" s="137"/>
      <c r="AX81" s="137"/>
      <c r="AY81" s="137"/>
      <c r="AZ81" s="137"/>
      <c r="BA81" s="140"/>
      <c r="BB81" s="136"/>
      <c r="BC81" s="137"/>
      <c r="BD81" s="136"/>
      <c r="BE81" s="137"/>
      <c r="BF81" s="157"/>
    </row>
    <row r="82" spans="1:58" ht="15" customHeight="1">
      <c r="A82" s="156" t="s">
        <v>157</v>
      </c>
      <c r="B82" s="233" t="s">
        <v>1</v>
      </c>
      <c r="C82" s="172" t="s">
        <v>241</v>
      </c>
      <c r="D82" s="76" t="s">
        <v>38</v>
      </c>
      <c r="E82" s="77" t="s">
        <v>150</v>
      </c>
      <c r="F82" s="181"/>
      <c r="G82" s="77" t="s">
        <v>150</v>
      </c>
      <c r="H82" s="181"/>
      <c r="I82" s="77" t="s">
        <v>46</v>
      </c>
      <c r="J82" s="181"/>
      <c r="K82" s="77" t="s">
        <v>46</v>
      </c>
      <c r="L82" s="181"/>
      <c r="M82" s="77" t="s">
        <v>149</v>
      </c>
      <c r="N82" s="181"/>
      <c r="O82" s="77" t="s">
        <v>150</v>
      </c>
      <c r="P82" s="181"/>
      <c r="Q82" s="77" t="s">
        <v>150</v>
      </c>
      <c r="R82" s="181"/>
      <c r="S82" s="77" t="s">
        <v>46</v>
      </c>
      <c r="T82" s="181"/>
      <c r="U82" s="77" t="s">
        <v>149</v>
      </c>
      <c r="V82" s="181"/>
      <c r="W82" s="77" t="s">
        <v>46</v>
      </c>
      <c r="X82" s="181"/>
      <c r="Y82" s="77" t="s">
        <v>150</v>
      </c>
      <c r="Z82" s="181"/>
      <c r="AA82" s="77" t="s">
        <v>149</v>
      </c>
      <c r="AB82" s="181"/>
      <c r="AC82" s="77" t="s">
        <v>46</v>
      </c>
      <c r="AD82" s="181"/>
      <c r="AE82" s="77" t="s">
        <v>150</v>
      </c>
      <c r="AF82" s="181"/>
      <c r="AG82" s="77" t="s">
        <v>149</v>
      </c>
      <c r="AH82" s="181"/>
      <c r="AI82" s="77" t="s">
        <v>46</v>
      </c>
      <c r="AJ82" s="181"/>
      <c r="AK82" s="77" t="s">
        <v>150</v>
      </c>
      <c r="AL82" s="181"/>
      <c r="AM82" s="77" t="s">
        <v>149</v>
      </c>
      <c r="AN82" s="181"/>
      <c r="AO82" s="77" t="s">
        <v>150</v>
      </c>
      <c r="AP82" s="181"/>
      <c r="AQ82" s="77" t="s">
        <v>149</v>
      </c>
      <c r="AR82" s="222" t="s">
        <v>16</v>
      </c>
      <c r="AS82" s="223">
        <f>E85+G85+I85+K85+M85+O85+Q85+S85+U85+W85</f>
        <v>0.12173611111111111</v>
      </c>
      <c r="AT82" s="224" t="s">
        <v>14</v>
      </c>
      <c r="AU82" s="223">
        <f>Y85+AA85+AC85+AE85+AG85+AI85+AK85+AM85+AO85+AQ85</f>
        <v>0.16497685185185185</v>
      </c>
      <c r="AV82" s="225" t="s">
        <v>14</v>
      </c>
      <c r="AW82" s="138" t="s">
        <v>157</v>
      </c>
      <c r="AX82" s="139">
        <f>E85+G85+O85+Q85+Y85+AE85+AK85+AO85</f>
        <v>0.1035995370370371</v>
      </c>
      <c r="AY82" s="139">
        <f>E85+G85+O85+Q85</f>
        <v>0.04618055555555556</v>
      </c>
      <c r="AZ82" s="139">
        <f>AX82-AY82</f>
        <v>0.05741898148148154</v>
      </c>
      <c r="BA82" s="140">
        <v>4</v>
      </c>
      <c r="BB82" s="136">
        <f>AY82/BA82</f>
        <v>0.01154513888888889</v>
      </c>
      <c r="BC82" s="137">
        <v>4</v>
      </c>
      <c r="BD82" s="136">
        <f>AZ82/BC82</f>
        <v>0.014354745370370386</v>
      </c>
      <c r="BE82" s="137">
        <f>RANK(BB82,BB4:BB120,1)</f>
        <v>32</v>
      </c>
      <c r="BF82" s="157">
        <f>RANK(BD82,BD4:BD120,1)</f>
        <v>27</v>
      </c>
    </row>
    <row r="83" spans="1:58" ht="15" customHeight="1">
      <c r="A83" s="156" t="s">
        <v>158</v>
      </c>
      <c r="B83" s="233"/>
      <c r="C83" s="128" t="s">
        <v>242</v>
      </c>
      <c r="D83" s="2" t="s">
        <v>210</v>
      </c>
      <c r="E83" s="89" t="s">
        <v>46</v>
      </c>
      <c r="F83" s="182"/>
      <c r="G83" s="77" t="s">
        <v>46</v>
      </c>
      <c r="H83" s="181"/>
      <c r="I83" s="77" t="s">
        <v>46</v>
      </c>
      <c r="J83" s="181"/>
      <c r="K83" s="77" t="s">
        <v>46</v>
      </c>
      <c r="L83" s="181"/>
      <c r="M83" s="77" t="s">
        <v>46</v>
      </c>
      <c r="N83" s="181"/>
      <c r="O83" s="77" t="s">
        <v>46</v>
      </c>
      <c r="P83" s="181"/>
      <c r="Q83" s="77" t="s">
        <v>46</v>
      </c>
      <c r="R83" s="181"/>
      <c r="S83" s="77" t="s">
        <v>46</v>
      </c>
      <c r="T83" s="181"/>
      <c r="U83" s="77" t="s">
        <v>46</v>
      </c>
      <c r="V83" s="181"/>
      <c r="W83" s="77" t="s">
        <v>46</v>
      </c>
      <c r="X83" s="181"/>
      <c r="Y83" s="77" t="s">
        <v>45</v>
      </c>
      <c r="Z83" s="181"/>
      <c r="AA83" s="77" t="s">
        <v>45</v>
      </c>
      <c r="AB83" s="181"/>
      <c r="AC83" s="77" t="s">
        <v>45</v>
      </c>
      <c r="AD83" s="181"/>
      <c r="AE83" s="77" t="s">
        <v>45</v>
      </c>
      <c r="AF83" s="181"/>
      <c r="AG83" s="77" t="s">
        <v>45</v>
      </c>
      <c r="AH83" s="181"/>
      <c r="AI83" s="77" t="s">
        <v>45</v>
      </c>
      <c r="AJ83" s="181"/>
      <c r="AK83" s="77" t="s">
        <v>45</v>
      </c>
      <c r="AL83" s="181"/>
      <c r="AM83" s="77" t="s">
        <v>45</v>
      </c>
      <c r="AN83" s="181"/>
      <c r="AO83" s="77" t="s">
        <v>45</v>
      </c>
      <c r="AP83" s="181"/>
      <c r="AQ83" s="77" t="s">
        <v>45</v>
      </c>
      <c r="AR83" s="222"/>
      <c r="AS83" s="223"/>
      <c r="AT83" s="224"/>
      <c r="AU83" s="223"/>
      <c r="AV83" s="225"/>
      <c r="AW83" s="138" t="s">
        <v>158</v>
      </c>
      <c r="AX83" s="139">
        <f>I85+K85+S85+W85+AC85+AI85</f>
        <v>0.08037037037037037</v>
      </c>
      <c r="AY83" s="139">
        <f>I85+K85+S85+W85</f>
        <v>0.0473726851851852</v>
      </c>
      <c r="AZ83" s="139">
        <f>AX83-AY83</f>
        <v>0.03299768518518517</v>
      </c>
      <c r="BA83" s="140">
        <v>4</v>
      </c>
      <c r="BB83" s="136">
        <f>AY83/BA83</f>
        <v>0.0118431712962963</v>
      </c>
      <c r="BC83" s="137">
        <v>2</v>
      </c>
      <c r="BD83" s="136">
        <f>AZ83/BC83</f>
        <v>0.016498842592592586</v>
      </c>
      <c r="BE83" s="137">
        <f>RANK(BB83,BB4:BB120,1)</f>
        <v>36</v>
      </c>
      <c r="BF83" s="157">
        <f>RANK(BD83,BD4:BD120,1)</f>
        <v>37</v>
      </c>
    </row>
    <row r="84" spans="1:58" ht="15" customHeight="1">
      <c r="A84" s="156" t="s">
        <v>159</v>
      </c>
      <c r="B84" s="233"/>
      <c r="C84" s="128" t="s">
        <v>107</v>
      </c>
      <c r="D84" s="76" t="s">
        <v>40</v>
      </c>
      <c r="E84" s="3">
        <v>0.010810185185185185</v>
      </c>
      <c r="F84" s="179" t="s">
        <v>9</v>
      </c>
      <c r="G84" s="3">
        <v>0.022361111111111113</v>
      </c>
      <c r="H84" s="179" t="s">
        <v>8</v>
      </c>
      <c r="I84" s="3">
        <v>0.0349537037037037</v>
      </c>
      <c r="J84" s="179" t="s">
        <v>12</v>
      </c>
      <c r="K84" s="3">
        <v>0.045925925925925926</v>
      </c>
      <c r="L84" s="179" t="s">
        <v>10</v>
      </c>
      <c r="M84" s="3">
        <v>0.05983796296296296</v>
      </c>
      <c r="N84" s="179" t="s">
        <v>8</v>
      </c>
      <c r="O84" s="3">
        <v>0.07141203703703704</v>
      </c>
      <c r="P84" s="179" t="s">
        <v>9</v>
      </c>
      <c r="Q84" s="3">
        <v>0.0836574074074074</v>
      </c>
      <c r="R84" s="179" t="s">
        <v>9</v>
      </c>
      <c r="S84" s="3">
        <v>0.09532407407407407</v>
      </c>
      <c r="T84" s="179" t="s">
        <v>7</v>
      </c>
      <c r="U84" s="3">
        <v>0.1095949074074074</v>
      </c>
      <c r="V84" s="179" t="s">
        <v>9</v>
      </c>
      <c r="W84" s="3">
        <v>0.12173611111111111</v>
      </c>
      <c r="X84" s="179" t="s">
        <v>8</v>
      </c>
      <c r="Y84" s="3">
        <v>0.13542824074074075</v>
      </c>
      <c r="Z84" s="179" t="s">
        <v>9</v>
      </c>
      <c r="AA84" s="3">
        <v>0.15373842592592593</v>
      </c>
      <c r="AB84" s="179" t="s">
        <v>11</v>
      </c>
      <c r="AC84" s="3">
        <v>0.1703472222222222</v>
      </c>
      <c r="AD84" s="179" t="s">
        <v>12</v>
      </c>
      <c r="AE84" s="3">
        <v>0.18475694444444446</v>
      </c>
      <c r="AF84" s="179" t="s">
        <v>12</v>
      </c>
      <c r="AG84" s="3">
        <v>0.20303240740740738</v>
      </c>
      <c r="AH84" s="179" t="s">
        <v>14</v>
      </c>
      <c r="AI84" s="3">
        <v>0.21942129629629628</v>
      </c>
      <c r="AJ84" s="179" t="s">
        <v>14</v>
      </c>
      <c r="AK84" s="3">
        <v>0.23396990740740742</v>
      </c>
      <c r="AL84" s="179" t="s">
        <v>13</v>
      </c>
      <c r="AM84" s="3">
        <v>0.25266203703703705</v>
      </c>
      <c r="AN84" s="179" t="s">
        <v>15</v>
      </c>
      <c r="AO84" s="3">
        <v>0.26743055555555556</v>
      </c>
      <c r="AP84" s="179" t="s">
        <v>14</v>
      </c>
      <c r="AQ84" s="26">
        <v>0.28671296296296295</v>
      </c>
      <c r="AR84" s="222"/>
      <c r="AS84" s="223"/>
      <c r="AT84" s="224"/>
      <c r="AU84" s="223"/>
      <c r="AV84" s="225"/>
      <c r="AW84" s="138" t="s">
        <v>159</v>
      </c>
      <c r="AX84" s="139">
        <f>M85+U85+AA85+AG85+AM85+AQ85</f>
        <v>0.10274305555555549</v>
      </c>
      <c r="AY84" s="139">
        <f>M85+U85</f>
        <v>0.028182870370370365</v>
      </c>
      <c r="AZ84" s="139">
        <f>AX84-AY84</f>
        <v>0.07456018518518512</v>
      </c>
      <c r="BA84" s="140">
        <v>2</v>
      </c>
      <c r="BB84" s="136">
        <f>AY84/BA84</f>
        <v>0.014091435185185183</v>
      </c>
      <c r="BC84" s="137">
        <v>4</v>
      </c>
      <c r="BD84" s="136">
        <f>AZ84/BC84</f>
        <v>0.01864004629629628</v>
      </c>
      <c r="BE84" s="137">
        <f>RANK(BB84,BB4:BB120,1)</f>
        <v>52</v>
      </c>
      <c r="BF84" s="157">
        <f>RANK(BD84,BD4:BD120,1)</f>
        <v>49</v>
      </c>
    </row>
    <row r="85" spans="1:58" ht="15.75" customHeight="1">
      <c r="A85" s="154"/>
      <c r="B85" s="76"/>
      <c r="C85" s="76"/>
      <c r="D85" s="76" t="s">
        <v>41</v>
      </c>
      <c r="E85" s="8">
        <f>E84-0</f>
        <v>0.010810185185185185</v>
      </c>
      <c r="F85" s="180"/>
      <c r="G85" s="8">
        <f>G84-E84</f>
        <v>0.011550925925925928</v>
      </c>
      <c r="H85" s="180"/>
      <c r="I85" s="8">
        <f>I84-G84</f>
        <v>0.01259259259259259</v>
      </c>
      <c r="J85" s="180"/>
      <c r="K85" s="8">
        <f>K84-I84</f>
        <v>0.010972222222222223</v>
      </c>
      <c r="L85" s="180"/>
      <c r="M85" s="8">
        <f>M84-K84</f>
        <v>0.013912037037037035</v>
      </c>
      <c r="N85" s="180"/>
      <c r="O85" s="8">
        <f>O84-M84</f>
        <v>0.011574074074074077</v>
      </c>
      <c r="P85" s="180"/>
      <c r="Q85" s="8">
        <f>Q84-O84</f>
        <v>0.012245370370370365</v>
      </c>
      <c r="R85" s="180"/>
      <c r="S85" s="8">
        <f>S84-Q84</f>
        <v>0.011666666666666672</v>
      </c>
      <c r="T85" s="180"/>
      <c r="U85" s="8">
        <f>U84-S84</f>
        <v>0.01427083333333333</v>
      </c>
      <c r="V85" s="180"/>
      <c r="W85" s="8">
        <f>W84-U84</f>
        <v>0.01214120370370371</v>
      </c>
      <c r="X85" s="180"/>
      <c r="Y85" s="8">
        <f>Y84-W84</f>
        <v>0.013692129629629637</v>
      </c>
      <c r="Z85" s="180"/>
      <c r="AA85" s="8">
        <f>AA84-Y84</f>
        <v>0.01831018518518518</v>
      </c>
      <c r="AB85" s="180"/>
      <c r="AC85" s="8">
        <f>AC84-AA84</f>
        <v>0.016608796296296274</v>
      </c>
      <c r="AD85" s="180"/>
      <c r="AE85" s="8">
        <f>AE84-AC84</f>
        <v>0.014409722222222254</v>
      </c>
      <c r="AF85" s="180"/>
      <c r="AG85" s="8">
        <f>AG84-AE84</f>
        <v>0.018275462962962924</v>
      </c>
      <c r="AH85" s="180"/>
      <c r="AI85" s="8">
        <f>AI84-AG84</f>
        <v>0.016388888888888897</v>
      </c>
      <c r="AJ85" s="180"/>
      <c r="AK85" s="8">
        <f>AK84-AI84</f>
        <v>0.014548611111111137</v>
      </c>
      <c r="AL85" s="180"/>
      <c r="AM85" s="8">
        <f>AM84-AK84</f>
        <v>0.018692129629629628</v>
      </c>
      <c r="AN85" s="180"/>
      <c r="AO85" s="8">
        <f>AO84-AM84</f>
        <v>0.014768518518518514</v>
      </c>
      <c r="AP85" s="180"/>
      <c r="AQ85" s="8">
        <f>AQ84-AO84</f>
        <v>0.019282407407407387</v>
      </c>
      <c r="AR85" s="222"/>
      <c r="AS85" s="223"/>
      <c r="AT85" s="224"/>
      <c r="AU85" s="223"/>
      <c r="AV85" s="225"/>
      <c r="AW85" s="93"/>
      <c r="AX85" s="149"/>
      <c r="AY85" s="149"/>
      <c r="AZ85" s="149"/>
      <c r="BA85" s="151"/>
      <c r="BB85" s="151"/>
      <c r="BC85" s="151"/>
      <c r="BD85" s="151"/>
      <c r="BE85" s="137"/>
      <c r="BF85" s="161"/>
    </row>
    <row r="86" spans="1:58" ht="3" customHeight="1">
      <c r="A86" s="159"/>
      <c r="B86" s="99"/>
      <c r="C86" s="99"/>
      <c r="D86" s="99"/>
      <c r="E86" s="99"/>
      <c r="F86" s="183"/>
      <c r="G86" s="99"/>
      <c r="H86" s="183"/>
      <c r="I86" s="99"/>
      <c r="J86" s="183"/>
      <c r="K86" s="99"/>
      <c r="L86" s="183"/>
      <c r="M86" s="99"/>
      <c r="N86" s="183"/>
      <c r="O86" s="99"/>
      <c r="P86" s="183"/>
      <c r="Q86" s="99"/>
      <c r="R86" s="183"/>
      <c r="S86" s="99"/>
      <c r="T86" s="183"/>
      <c r="U86" s="99"/>
      <c r="V86" s="183"/>
      <c r="W86" s="99"/>
      <c r="X86" s="183"/>
      <c r="Y86" s="99"/>
      <c r="Z86" s="183"/>
      <c r="AA86" s="99"/>
      <c r="AB86" s="183"/>
      <c r="AC86" s="99"/>
      <c r="AD86" s="183"/>
      <c r="AE86" s="99"/>
      <c r="AF86" s="183"/>
      <c r="AG86" s="99"/>
      <c r="AH86" s="183"/>
      <c r="AI86" s="99"/>
      <c r="AJ86" s="183"/>
      <c r="AK86" s="99"/>
      <c r="AL86" s="183"/>
      <c r="AM86" s="99"/>
      <c r="AN86" s="183"/>
      <c r="AO86" s="99"/>
      <c r="AP86" s="183"/>
      <c r="AQ86" s="99"/>
      <c r="AR86" s="99"/>
      <c r="AS86" s="99"/>
      <c r="AT86" s="188"/>
      <c r="AU86" s="99"/>
      <c r="AV86" s="188"/>
      <c r="AW86" s="99"/>
      <c r="AX86" s="99"/>
      <c r="AY86" s="99"/>
      <c r="AZ86" s="99"/>
      <c r="BA86" s="99"/>
      <c r="BB86" s="99"/>
      <c r="BC86" s="99"/>
      <c r="BD86" s="99"/>
      <c r="BE86" s="175"/>
      <c r="BF86" s="163"/>
    </row>
    <row r="87" spans="1:58" ht="18">
      <c r="A87" s="154" t="s">
        <v>43</v>
      </c>
      <c r="B87" s="76"/>
      <c r="C87" s="89" t="s">
        <v>165</v>
      </c>
      <c r="D87" s="76" t="s">
        <v>44</v>
      </c>
      <c r="E87" s="77" t="s">
        <v>0</v>
      </c>
      <c r="F87" s="181"/>
      <c r="G87" s="77" t="s">
        <v>1</v>
      </c>
      <c r="H87" s="181"/>
      <c r="I87" s="77" t="s">
        <v>2</v>
      </c>
      <c r="J87" s="181"/>
      <c r="K87" s="77" t="s">
        <v>3</v>
      </c>
      <c r="L87" s="181"/>
      <c r="M87" s="77" t="s">
        <v>4</v>
      </c>
      <c r="N87" s="181"/>
      <c r="O87" s="77" t="s">
        <v>5</v>
      </c>
      <c r="P87" s="181"/>
      <c r="Q87" s="77" t="s">
        <v>6</v>
      </c>
      <c r="R87" s="181"/>
      <c r="S87" s="77" t="s">
        <v>7</v>
      </c>
      <c r="T87" s="181"/>
      <c r="U87" s="77" t="s">
        <v>8</v>
      </c>
      <c r="V87" s="181"/>
      <c r="W87" s="77" t="s">
        <v>9</v>
      </c>
      <c r="X87" s="181"/>
      <c r="Y87" s="77" t="s">
        <v>10</v>
      </c>
      <c r="Z87" s="181"/>
      <c r="AA87" s="77" t="s">
        <v>11</v>
      </c>
      <c r="AB87" s="181"/>
      <c r="AC87" s="77" t="s">
        <v>12</v>
      </c>
      <c r="AD87" s="181"/>
      <c r="AE87" s="77" t="s">
        <v>13</v>
      </c>
      <c r="AF87" s="181"/>
      <c r="AG87" s="77" t="s">
        <v>14</v>
      </c>
      <c r="AH87" s="181"/>
      <c r="AI87" s="77" t="s">
        <v>15</v>
      </c>
      <c r="AJ87" s="181"/>
      <c r="AK87" s="77" t="s">
        <v>16</v>
      </c>
      <c r="AL87" s="181"/>
      <c r="AM87" s="77" t="s">
        <v>17</v>
      </c>
      <c r="AN87" s="181"/>
      <c r="AO87" s="77" t="s">
        <v>18</v>
      </c>
      <c r="AP87" s="181"/>
      <c r="AQ87" s="77" t="s">
        <v>19</v>
      </c>
      <c r="AR87" s="76"/>
      <c r="AS87" s="76"/>
      <c r="AT87" s="189"/>
      <c r="AU87" s="76"/>
      <c r="AV87" s="189"/>
      <c r="AW87" s="137"/>
      <c r="AX87" s="137"/>
      <c r="AY87" s="137"/>
      <c r="AZ87" s="137"/>
      <c r="BA87" s="140"/>
      <c r="BB87" s="136"/>
      <c r="BC87" s="137"/>
      <c r="BD87" s="136"/>
      <c r="BE87" s="137"/>
      <c r="BF87" s="157"/>
    </row>
    <row r="88" spans="1:58" ht="15" customHeight="1">
      <c r="A88" s="156" t="s">
        <v>160</v>
      </c>
      <c r="B88" s="226" t="s">
        <v>0</v>
      </c>
      <c r="C88" s="113" t="s">
        <v>167</v>
      </c>
      <c r="D88" s="76" t="s">
        <v>38</v>
      </c>
      <c r="E88" s="77" t="s">
        <v>46</v>
      </c>
      <c r="F88" s="181"/>
      <c r="G88" s="77" t="s">
        <v>149</v>
      </c>
      <c r="H88" s="181"/>
      <c r="I88" s="77" t="s">
        <v>150</v>
      </c>
      <c r="J88" s="181"/>
      <c r="K88" s="77" t="s">
        <v>46</v>
      </c>
      <c r="L88" s="181"/>
      <c r="M88" s="77" t="s">
        <v>149</v>
      </c>
      <c r="N88" s="181"/>
      <c r="O88" s="77" t="s">
        <v>150</v>
      </c>
      <c r="P88" s="181"/>
      <c r="Q88" s="77" t="s">
        <v>46</v>
      </c>
      <c r="R88" s="181"/>
      <c r="S88" s="77" t="s">
        <v>149</v>
      </c>
      <c r="T88" s="181"/>
      <c r="U88" s="77" t="s">
        <v>150</v>
      </c>
      <c r="V88" s="181"/>
      <c r="W88" s="77" t="s">
        <v>46</v>
      </c>
      <c r="X88" s="181"/>
      <c r="Y88" s="77" t="s">
        <v>149</v>
      </c>
      <c r="Z88" s="181"/>
      <c r="AA88" s="77" t="s">
        <v>150</v>
      </c>
      <c r="AB88" s="181"/>
      <c r="AC88" s="77" t="s">
        <v>46</v>
      </c>
      <c r="AD88" s="181"/>
      <c r="AE88" s="77" t="s">
        <v>149</v>
      </c>
      <c r="AF88" s="181"/>
      <c r="AG88" s="77" t="s">
        <v>150</v>
      </c>
      <c r="AH88" s="181"/>
      <c r="AI88" s="77" t="s">
        <v>46</v>
      </c>
      <c r="AJ88" s="181"/>
      <c r="AK88" s="77" t="s">
        <v>149</v>
      </c>
      <c r="AL88" s="181"/>
      <c r="AM88" s="77" t="s">
        <v>150</v>
      </c>
      <c r="AN88" s="181"/>
      <c r="AO88" s="77" t="s">
        <v>46</v>
      </c>
      <c r="AP88" s="181"/>
      <c r="AQ88" s="77" t="s">
        <v>149</v>
      </c>
      <c r="AR88" s="222" t="s">
        <v>0</v>
      </c>
      <c r="AS88" s="223">
        <f>E91+G91+K91+M91+Q91+S91+W91+Y91+AG91+AM91</f>
        <v>0.09651620370370367</v>
      </c>
      <c r="AT88" s="224" t="s">
        <v>0</v>
      </c>
      <c r="AU88" s="223">
        <f>I91+O91+U91+AA91+AC91+AE91+AI91+AK91+AO91+AQ91</f>
        <v>0.1273263888888889</v>
      </c>
      <c r="AV88" s="225" t="s">
        <v>2</v>
      </c>
      <c r="AW88" s="138" t="s">
        <v>160</v>
      </c>
      <c r="AX88" s="139">
        <f>I91+O91+U91+AA91+AG91+AM91</f>
        <v>0.07589120370370372</v>
      </c>
      <c r="AY88" s="139">
        <f>AG91+AM91</f>
        <v>0.022673611111111103</v>
      </c>
      <c r="AZ88" s="139">
        <f>AX88-AY88</f>
        <v>0.05321759259259262</v>
      </c>
      <c r="BA88" s="140">
        <v>2</v>
      </c>
      <c r="BB88" s="136">
        <f>AY88/BA88</f>
        <v>0.011336805555555551</v>
      </c>
      <c r="BC88" s="137">
        <v>4</v>
      </c>
      <c r="BD88" s="136">
        <f>AZ88/BC88</f>
        <v>0.013304398148148155</v>
      </c>
      <c r="BE88" s="137">
        <f>RANK(BB88,BB4:BB120,1)</f>
        <v>28</v>
      </c>
      <c r="BF88" s="157">
        <f>RANK(BD88,BD4:BD120,1)</f>
        <v>18</v>
      </c>
    </row>
    <row r="89" spans="1:58" ht="15" customHeight="1">
      <c r="A89" s="156" t="s">
        <v>161</v>
      </c>
      <c r="B89" s="226"/>
      <c r="C89" s="132" t="s">
        <v>166</v>
      </c>
      <c r="D89" s="2" t="s">
        <v>210</v>
      </c>
      <c r="E89" s="89" t="s">
        <v>46</v>
      </c>
      <c r="F89" s="182"/>
      <c r="G89" s="77" t="s">
        <v>46</v>
      </c>
      <c r="H89" s="181"/>
      <c r="I89" s="77" t="s">
        <v>45</v>
      </c>
      <c r="J89" s="181"/>
      <c r="K89" s="77" t="s">
        <v>46</v>
      </c>
      <c r="L89" s="181"/>
      <c r="M89" s="77" t="s">
        <v>46</v>
      </c>
      <c r="N89" s="181"/>
      <c r="O89" s="77" t="s">
        <v>45</v>
      </c>
      <c r="P89" s="181"/>
      <c r="Q89" s="77" t="s">
        <v>46</v>
      </c>
      <c r="R89" s="181"/>
      <c r="S89" s="77" t="s">
        <v>46</v>
      </c>
      <c r="T89" s="181"/>
      <c r="U89" s="77" t="s">
        <v>45</v>
      </c>
      <c r="V89" s="181"/>
      <c r="W89" s="77" t="s">
        <v>46</v>
      </c>
      <c r="X89" s="181"/>
      <c r="Y89" s="77" t="s">
        <v>46</v>
      </c>
      <c r="Z89" s="181"/>
      <c r="AA89" s="77" t="s">
        <v>45</v>
      </c>
      <c r="AB89" s="181"/>
      <c r="AC89" s="77" t="s">
        <v>45</v>
      </c>
      <c r="AD89" s="181"/>
      <c r="AE89" s="77" t="s">
        <v>45</v>
      </c>
      <c r="AF89" s="181"/>
      <c r="AG89" s="77" t="s">
        <v>46</v>
      </c>
      <c r="AH89" s="181"/>
      <c r="AI89" s="77" t="s">
        <v>45</v>
      </c>
      <c r="AJ89" s="181"/>
      <c r="AK89" s="77" t="s">
        <v>45</v>
      </c>
      <c r="AL89" s="181"/>
      <c r="AM89" s="77" t="s">
        <v>46</v>
      </c>
      <c r="AN89" s="181"/>
      <c r="AO89" s="77" t="s">
        <v>45</v>
      </c>
      <c r="AP89" s="181"/>
      <c r="AQ89" s="77" t="s">
        <v>45</v>
      </c>
      <c r="AR89" s="222"/>
      <c r="AS89" s="223"/>
      <c r="AT89" s="224"/>
      <c r="AU89" s="223"/>
      <c r="AV89" s="225"/>
      <c r="AW89" s="138" t="s">
        <v>161</v>
      </c>
      <c r="AX89" s="139">
        <f>E91+K91+Q91+W91+AC91+AI91+AO91</f>
        <v>0.07467592592592595</v>
      </c>
      <c r="AY89" s="139">
        <f>E91+K91+Q91+W91</f>
        <v>0.036863425925925924</v>
      </c>
      <c r="AZ89" s="139">
        <f>AX89-AY89</f>
        <v>0.03781250000000003</v>
      </c>
      <c r="BA89" s="140">
        <v>4</v>
      </c>
      <c r="BB89" s="136">
        <f>AY89/BA89</f>
        <v>0.009215856481481481</v>
      </c>
      <c r="BC89" s="137">
        <v>3</v>
      </c>
      <c r="BD89" s="136">
        <f>AZ89/BC89</f>
        <v>0.012604166666666675</v>
      </c>
      <c r="BE89" s="178">
        <f>RANK(BB89,BB4:BB120,1)</f>
        <v>3</v>
      </c>
      <c r="BF89" s="157">
        <f>RANK(BD89,BD4:BD120,1)</f>
        <v>11</v>
      </c>
    </row>
    <row r="90" spans="1:58" ht="15" customHeight="1">
      <c r="A90" s="156" t="s">
        <v>162</v>
      </c>
      <c r="B90" s="226"/>
      <c r="C90" s="113" t="s">
        <v>168</v>
      </c>
      <c r="D90" s="76" t="s">
        <v>40</v>
      </c>
      <c r="E90" s="3">
        <v>0.008796296296296297</v>
      </c>
      <c r="F90" s="179" t="s">
        <v>0</v>
      </c>
      <c r="G90" s="3">
        <v>0.017881944444444443</v>
      </c>
      <c r="H90" s="179" t="s">
        <v>0</v>
      </c>
      <c r="I90" s="3">
        <v>0.03072916666666667</v>
      </c>
      <c r="J90" s="179" t="s">
        <v>2</v>
      </c>
      <c r="K90" s="3">
        <v>0.03995370370370371</v>
      </c>
      <c r="L90" s="179" t="s">
        <v>1</v>
      </c>
      <c r="M90" s="3">
        <v>0.049108796296296296</v>
      </c>
      <c r="N90" s="179" t="s">
        <v>1</v>
      </c>
      <c r="O90" s="3">
        <v>0.063125</v>
      </c>
      <c r="P90" s="179" t="s">
        <v>2</v>
      </c>
      <c r="Q90" s="3">
        <v>0.07225694444444444</v>
      </c>
      <c r="R90" s="179" t="s">
        <v>2</v>
      </c>
      <c r="S90" s="3">
        <v>0.0815625</v>
      </c>
      <c r="T90" s="179" t="s">
        <v>2</v>
      </c>
      <c r="U90" s="3">
        <v>0.09449074074074075</v>
      </c>
      <c r="V90" s="179" t="s">
        <v>2</v>
      </c>
      <c r="W90" s="3">
        <v>0.1042013888888889</v>
      </c>
      <c r="X90" s="179" t="s">
        <v>1</v>
      </c>
      <c r="Y90" s="3">
        <v>0.11363425925925925</v>
      </c>
      <c r="Z90" s="179" t="s">
        <v>1</v>
      </c>
      <c r="AA90" s="3">
        <v>0.1270601851851852</v>
      </c>
      <c r="AB90" s="179" t="s">
        <v>1</v>
      </c>
      <c r="AC90" s="3">
        <v>0.13989583333333333</v>
      </c>
      <c r="AD90" s="179" t="s">
        <v>1</v>
      </c>
      <c r="AE90" s="3">
        <v>0.15243055555555554</v>
      </c>
      <c r="AF90" s="179" t="s">
        <v>2</v>
      </c>
      <c r="AG90" s="3">
        <v>0.1629861111111111</v>
      </c>
      <c r="AH90" s="179" t="s">
        <v>0</v>
      </c>
      <c r="AI90" s="3">
        <v>0.1755439814814815</v>
      </c>
      <c r="AJ90" s="179" t="s">
        <v>1</v>
      </c>
      <c r="AK90" s="3">
        <v>0.18736111111111112</v>
      </c>
      <c r="AL90" s="179" t="s">
        <v>0</v>
      </c>
      <c r="AM90" s="3">
        <v>0.19947916666666665</v>
      </c>
      <c r="AN90" s="179" t="s">
        <v>0</v>
      </c>
      <c r="AO90" s="3">
        <v>0.21189814814814814</v>
      </c>
      <c r="AP90" s="179" t="s">
        <v>0</v>
      </c>
      <c r="AQ90" s="26">
        <v>0.22384259259259257</v>
      </c>
      <c r="AR90" s="222"/>
      <c r="AS90" s="223"/>
      <c r="AT90" s="224"/>
      <c r="AU90" s="223"/>
      <c r="AV90" s="225"/>
      <c r="AW90" s="138" t="s">
        <v>162</v>
      </c>
      <c r="AX90" s="139">
        <f>G91+M91+S91+Y91+AE91+AK91+AQ91</f>
        <v>0.07327546296296289</v>
      </c>
      <c r="AY90" s="139">
        <f>G91+M91+S91+Y91</f>
        <v>0.036979166666666646</v>
      </c>
      <c r="AZ90" s="139">
        <f>AX90-AY90</f>
        <v>0.03629629629629624</v>
      </c>
      <c r="BA90" s="140">
        <v>4</v>
      </c>
      <c r="BB90" s="136">
        <f>AY90/BA90</f>
        <v>0.009244791666666662</v>
      </c>
      <c r="BC90" s="137">
        <v>3</v>
      </c>
      <c r="BD90" s="136">
        <f>AZ90/BC90</f>
        <v>0.012098765432098748</v>
      </c>
      <c r="BE90" s="137">
        <f>RANK(BB90,BB4:BB120,1)</f>
        <v>4</v>
      </c>
      <c r="BF90" s="157">
        <f>RANK(BD90,BD4:BD120,1)</f>
        <v>5</v>
      </c>
    </row>
    <row r="91" spans="1:59" ht="15.75" customHeight="1">
      <c r="A91" s="154"/>
      <c r="B91" s="76"/>
      <c r="C91" s="76"/>
      <c r="D91" s="76" t="s">
        <v>41</v>
      </c>
      <c r="E91" s="65">
        <f>E90-0</f>
        <v>0.008796296296296297</v>
      </c>
      <c r="F91" s="180"/>
      <c r="G91" s="8">
        <f>G90-E90</f>
        <v>0.009085648148148147</v>
      </c>
      <c r="H91" s="180"/>
      <c r="I91" s="8">
        <f>I90-G90</f>
        <v>0.012847222222222225</v>
      </c>
      <c r="J91" s="180"/>
      <c r="K91" s="8">
        <f>K90-I90</f>
        <v>0.009224537037037038</v>
      </c>
      <c r="L91" s="180"/>
      <c r="M91" s="8">
        <f>M90-K90</f>
        <v>0.00915509259259259</v>
      </c>
      <c r="N91" s="180"/>
      <c r="O91" s="8">
        <f>O90-M90</f>
        <v>0.014016203703703704</v>
      </c>
      <c r="P91" s="180"/>
      <c r="Q91" s="8">
        <f>Q90-O90</f>
        <v>0.009131944444444443</v>
      </c>
      <c r="R91" s="180"/>
      <c r="S91" s="8">
        <f>S90-Q90</f>
        <v>0.009305555555555553</v>
      </c>
      <c r="T91" s="180"/>
      <c r="U91" s="8">
        <f>U90-S90</f>
        <v>0.012928240740740754</v>
      </c>
      <c r="V91" s="180"/>
      <c r="W91" s="8">
        <f>W90-U90</f>
        <v>0.009710648148148149</v>
      </c>
      <c r="X91" s="180"/>
      <c r="Y91" s="8">
        <f>Y90-W90</f>
        <v>0.009432870370370355</v>
      </c>
      <c r="Z91" s="180"/>
      <c r="AA91" s="8">
        <f>AA90-Y90</f>
        <v>0.013425925925925938</v>
      </c>
      <c r="AB91" s="180"/>
      <c r="AC91" s="8">
        <f>AC90-AA90</f>
        <v>0.012835648148148138</v>
      </c>
      <c r="AD91" s="180"/>
      <c r="AE91" s="8">
        <f>AE90-AC90</f>
        <v>0.012534722222222211</v>
      </c>
      <c r="AF91" s="180"/>
      <c r="AG91" s="8">
        <f>AG90-AE90</f>
        <v>0.010555555555555568</v>
      </c>
      <c r="AH91" s="180"/>
      <c r="AI91" s="8">
        <f>AI90-AG90</f>
        <v>0.0125578703703704</v>
      </c>
      <c r="AJ91" s="180"/>
      <c r="AK91" s="8">
        <f>AK90-AI90</f>
        <v>0.011817129629629608</v>
      </c>
      <c r="AL91" s="180"/>
      <c r="AM91" s="8">
        <f>AM90-AK90</f>
        <v>0.012118055555555535</v>
      </c>
      <c r="AN91" s="180"/>
      <c r="AO91" s="8">
        <f>AO90-AM90</f>
        <v>0.01241898148148149</v>
      </c>
      <c r="AP91" s="180"/>
      <c r="AQ91" s="8">
        <f>AQ90-AO90</f>
        <v>0.011944444444444424</v>
      </c>
      <c r="AR91" s="222"/>
      <c r="AS91" s="223"/>
      <c r="AT91" s="224"/>
      <c r="AU91" s="223"/>
      <c r="AV91" s="225"/>
      <c r="AW91" s="93"/>
      <c r="AX91" s="149"/>
      <c r="AY91" s="149"/>
      <c r="AZ91" s="149"/>
      <c r="BA91" s="151"/>
      <c r="BB91" s="151"/>
      <c r="BC91" s="151"/>
      <c r="BD91" s="151"/>
      <c r="BE91" s="137"/>
      <c r="BF91" s="161"/>
      <c r="BG91" s="76"/>
    </row>
    <row r="92" spans="1:59" ht="3" customHeight="1">
      <c r="A92" s="159"/>
      <c r="B92" s="99"/>
      <c r="C92" s="99"/>
      <c r="D92" s="99"/>
      <c r="E92" s="99"/>
      <c r="F92" s="183"/>
      <c r="G92" s="99"/>
      <c r="H92" s="183"/>
      <c r="I92" s="99"/>
      <c r="J92" s="183"/>
      <c r="K92" s="99"/>
      <c r="L92" s="183"/>
      <c r="M92" s="99"/>
      <c r="N92" s="183"/>
      <c r="O92" s="99"/>
      <c r="P92" s="183"/>
      <c r="Q92" s="99"/>
      <c r="R92" s="183"/>
      <c r="S92" s="99"/>
      <c r="T92" s="183"/>
      <c r="U92" s="99"/>
      <c r="V92" s="183"/>
      <c r="W92" s="99"/>
      <c r="X92" s="183"/>
      <c r="Y92" s="99"/>
      <c r="Z92" s="183"/>
      <c r="AA92" s="99"/>
      <c r="AB92" s="183"/>
      <c r="AC92" s="99"/>
      <c r="AD92" s="183"/>
      <c r="AE92" s="99"/>
      <c r="AF92" s="183"/>
      <c r="AG92" s="99"/>
      <c r="AH92" s="183"/>
      <c r="AI92" s="99"/>
      <c r="AJ92" s="183"/>
      <c r="AK92" s="99"/>
      <c r="AL92" s="183"/>
      <c r="AM92" s="99"/>
      <c r="AN92" s="183"/>
      <c r="AO92" s="99"/>
      <c r="AP92" s="183"/>
      <c r="AQ92" s="99"/>
      <c r="AR92" s="99"/>
      <c r="AS92" s="99"/>
      <c r="AT92" s="188"/>
      <c r="AU92" s="99"/>
      <c r="AV92" s="188"/>
      <c r="AW92" s="99"/>
      <c r="AX92" s="99"/>
      <c r="AY92" s="99"/>
      <c r="AZ92" s="99"/>
      <c r="BA92" s="99"/>
      <c r="BB92" s="99"/>
      <c r="BC92" s="99"/>
      <c r="BD92" s="99"/>
      <c r="BE92" s="175"/>
      <c r="BF92" s="163"/>
      <c r="BG92" s="76"/>
    </row>
    <row r="93" spans="1:58" ht="18">
      <c r="A93" s="154" t="s">
        <v>43</v>
      </c>
      <c r="B93" s="76"/>
      <c r="C93" s="167" t="s">
        <v>259</v>
      </c>
      <c r="D93" s="76" t="s">
        <v>44</v>
      </c>
      <c r="E93" s="77" t="s">
        <v>0</v>
      </c>
      <c r="F93" s="181"/>
      <c r="G93" s="77" t="s">
        <v>1</v>
      </c>
      <c r="H93" s="181"/>
      <c r="I93" s="77" t="s">
        <v>2</v>
      </c>
      <c r="J93" s="181"/>
      <c r="K93" s="77" t="s">
        <v>3</v>
      </c>
      <c r="L93" s="181"/>
      <c r="M93" s="77" t="s">
        <v>4</v>
      </c>
      <c r="N93" s="181"/>
      <c r="O93" s="77" t="s">
        <v>5</v>
      </c>
      <c r="P93" s="181"/>
      <c r="Q93" s="77" t="s">
        <v>6</v>
      </c>
      <c r="R93" s="181"/>
      <c r="S93" s="77" t="s">
        <v>7</v>
      </c>
      <c r="T93" s="181"/>
      <c r="U93" s="77" t="s">
        <v>8</v>
      </c>
      <c r="V93" s="181"/>
      <c r="W93" s="77" t="s">
        <v>9</v>
      </c>
      <c r="X93" s="181"/>
      <c r="Y93" s="77" t="s">
        <v>10</v>
      </c>
      <c r="Z93" s="181"/>
      <c r="AA93" s="77" t="s">
        <v>11</v>
      </c>
      <c r="AB93" s="181"/>
      <c r="AC93" s="77" t="s">
        <v>12</v>
      </c>
      <c r="AD93" s="181"/>
      <c r="AE93" s="77" t="s">
        <v>13</v>
      </c>
      <c r="AF93" s="181"/>
      <c r="AG93" s="77" t="s">
        <v>14</v>
      </c>
      <c r="AH93" s="181"/>
      <c r="AI93" s="77" t="s">
        <v>15</v>
      </c>
      <c r="AJ93" s="181"/>
      <c r="AK93" s="77" t="s">
        <v>16</v>
      </c>
      <c r="AL93" s="181"/>
      <c r="AM93" s="77" t="s">
        <v>17</v>
      </c>
      <c r="AN93" s="181"/>
      <c r="AO93" s="77" t="s">
        <v>18</v>
      </c>
      <c r="AP93" s="181"/>
      <c r="AQ93" s="77" t="s">
        <v>19</v>
      </c>
      <c r="AR93" s="76"/>
      <c r="AS93" s="76"/>
      <c r="AT93" s="189"/>
      <c r="AU93" s="76"/>
      <c r="AV93" s="189"/>
      <c r="AW93" s="137"/>
      <c r="AX93" s="137"/>
      <c r="AY93" s="137"/>
      <c r="AZ93" s="137"/>
      <c r="BA93" s="140"/>
      <c r="BB93" s="136"/>
      <c r="BC93" s="137"/>
      <c r="BD93" s="136"/>
      <c r="BE93" s="137"/>
      <c r="BF93" s="157"/>
    </row>
    <row r="94" spans="1:58" ht="15" customHeight="1">
      <c r="A94" s="156" t="s">
        <v>244</v>
      </c>
      <c r="B94" s="231" t="s">
        <v>0</v>
      </c>
      <c r="C94" s="81" t="s">
        <v>203</v>
      </c>
      <c r="D94" s="76" t="s">
        <v>38</v>
      </c>
      <c r="E94" s="77" t="s">
        <v>46</v>
      </c>
      <c r="F94" s="181"/>
      <c r="G94" s="77" t="s">
        <v>150</v>
      </c>
      <c r="H94" s="181"/>
      <c r="I94" s="77" t="s">
        <v>149</v>
      </c>
      <c r="J94" s="181"/>
      <c r="K94" s="77" t="s">
        <v>46</v>
      </c>
      <c r="L94" s="181"/>
      <c r="M94" s="77" t="s">
        <v>150</v>
      </c>
      <c r="N94" s="181"/>
      <c r="O94" s="77" t="s">
        <v>149</v>
      </c>
      <c r="P94" s="181"/>
      <c r="Q94" s="77" t="s">
        <v>46</v>
      </c>
      <c r="R94" s="181"/>
      <c r="S94" s="77" t="s">
        <v>150</v>
      </c>
      <c r="T94" s="181"/>
      <c r="U94" s="77" t="s">
        <v>149</v>
      </c>
      <c r="V94" s="181"/>
      <c r="W94" s="77" t="s">
        <v>46</v>
      </c>
      <c r="X94" s="181"/>
      <c r="Y94" s="77" t="s">
        <v>150</v>
      </c>
      <c r="Z94" s="181"/>
      <c r="AA94" s="77" t="s">
        <v>149</v>
      </c>
      <c r="AB94" s="181"/>
      <c r="AC94" s="77" t="s">
        <v>46</v>
      </c>
      <c r="AD94" s="181"/>
      <c r="AE94" s="77" t="s">
        <v>150</v>
      </c>
      <c r="AF94" s="181"/>
      <c r="AG94" s="77" t="s">
        <v>149</v>
      </c>
      <c r="AH94" s="181"/>
      <c r="AI94" s="77" t="s">
        <v>46</v>
      </c>
      <c r="AJ94" s="181"/>
      <c r="AK94" s="77" t="s">
        <v>150</v>
      </c>
      <c r="AL94" s="181"/>
      <c r="AM94" s="77" t="s">
        <v>149</v>
      </c>
      <c r="AN94" s="181"/>
      <c r="AO94" s="77" t="s">
        <v>46</v>
      </c>
      <c r="AP94" s="181"/>
      <c r="AQ94" s="77" t="s">
        <v>150</v>
      </c>
      <c r="AR94" s="222" t="s">
        <v>2</v>
      </c>
      <c r="AS94" s="223">
        <f>E97+G97+I97+K97+M97+O97+Q97+S97+U97+AA97</f>
        <v>0.09841435185185186</v>
      </c>
      <c r="AT94" s="224" t="s">
        <v>2</v>
      </c>
      <c r="AU94" s="223">
        <f>W97+Y97+AC97+AE97+AG97+AI97+AK97+AM97+AO97+AQ97</f>
        <v>0.12968749999999996</v>
      </c>
      <c r="AV94" s="225" t="s">
        <v>5</v>
      </c>
      <c r="AW94" s="138" t="s">
        <v>244</v>
      </c>
      <c r="AX94" s="136">
        <f>G97+M97+S97+Y97+AE97+AK97+AQ97</f>
        <v>0.07703703703703699</v>
      </c>
      <c r="AY94" s="139">
        <f>G97+M97+S97</f>
        <v>0.02859953703703704</v>
      </c>
      <c r="AZ94" s="139">
        <f>AX94-AY94</f>
        <v>0.048437499999999946</v>
      </c>
      <c r="BA94" s="140">
        <v>3</v>
      </c>
      <c r="BB94" s="136">
        <f>AY94/BA94</f>
        <v>0.009533179012345681</v>
      </c>
      <c r="BC94" s="137">
        <v>4</v>
      </c>
      <c r="BD94" s="136">
        <f>AZ94/BC94</f>
        <v>0.012109374999999986</v>
      </c>
      <c r="BE94" s="137">
        <f>RANK(BB94,BB4:BB120,1)</f>
        <v>5</v>
      </c>
      <c r="BF94" s="157">
        <f>RANK(BD94,BD4:BD120,1)</f>
        <v>6</v>
      </c>
    </row>
    <row r="95" spans="1:58" ht="15" customHeight="1">
      <c r="A95" s="156" t="s">
        <v>245</v>
      </c>
      <c r="B95" s="231"/>
      <c r="C95" s="81" t="s">
        <v>260</v>
      </c>
      <c r="D95" s="2" t="s">
        <v>210</v>
      </c>
      <c r="E95" s="89" t="s">
        <v>46</v>
      </c>
      <c r="F95" s="182"/>
      <c r="G95" s="77" t="s">
        <v>46</v>
      </c>
      <c r="H95" s="181"/>
      <c r="I95" s="77" t="s">
        <v>46</v>
      </c>
      <c r="J95" s="181"/>
      <c r="K95" s="77" t="s">
        <v>46</v>
      </c>
      <c r="L95" s="181"/>
      <c r="M95" s="77" t="s">
        <v>46</v>
      </c>
      <c r="N95" s="181"/>
      <c r="O95" s="77" t="s">
        <v>46</v>
      </c>
      <c r="P95" s="181"/>
      <c r="Q95" s="77" t="s">
        <v>46</v>
      </c>
      <c r="R95" s="181"/>
      <c r="S95" s="77" t="s">
        <v>46</v>
      </c>
      <c r="T95" s="181"/>
      <c r="U95" s="77" t="s">
        <v>46</v>
      </c>
      <c r="V95" s="181"/>
      <c r="W95" s="77" t="s">
        <v>45</v>
      </c>
      <c r="X95" s="181"/>
      <c r="Y95" s="77" t="s">
        <v>45</v>
      </c>
      <c r="Z95" s="181"/>
      <c r="AA95" s="77" t="s">
        <v>46</v>
      </c>
      <c r="AB95" s="181"/>
      <c r="AC95" s="77" t="s">
        <v>45</v>
      </c>
      <c r="AD95" s="181"/>
      <c r="AE95" s="77" t="s">
        <v>45</v>
      </c>
      <c r="AF95" s="181"/>
      <c r="AG95" s="77" t="s">
        <v>45</v>
      </c>
      <c r="AH95" s="181"/>
      <c r="AI95" s="77" t="s">
        <v>45</v>
      </c>
      <c r="AJ95" s="181"/>
      <c r="AK95" s="77" t="s">
        <v>45</v>
      </c>
      <c r="AL95" s="181"/>
      <c r="AM95" s="77" t="s">
        <v>45</v>
      </c>
      <c r="AN95" s="181"/>
      <c r="AO95" s="77" t="s">
        <v>45</v>
      </c>
      <c r="AP95" s="181"/>
      <c r="AQ95" s="77" t="s">
        <v>45</v>
      </c>
      <c r="AR95" s="222"/>
      <c r="AS95" s="223"/>
      <c r="AT95" s="224"/>
      <c r="AU95" s="223"/>
      <c r="AV95" s="225"/>
      <c r="AW95" s="138" t="s">
        <v>245</v>
      </c>
      <c r="AX95" s="139">
        <f>E97+K97+Q97+W97+AC97+AI97+AO97</f>
        <v>0.07714120370370367</v>
      </c>
      <c r="AY95" s="139">
        <f>E97+K97+Q97</f>
        <v>0.029189814814814814</v>
      </c>
      <c r="AZ95" s="139">
        <f>AX95-AY95</f>
        <v>0.047951388888888856</v>
      </c>
      <c r="BA95" s="140">
        <v>3</v>
      </c>
      <c r="BB95" s="136">
        <f>AY95/BA95</f>
        <v>0.009729938271604939</v>
      </c>
      <c r="BC95" s="137">
        <v>4</v>
      </c>
      <c r="BD95" s="136">
        <f>AZ95/BC95</f>
        <v>0.011987847222222214</v>
      </c>
      <c r="BE95" s="137">
        <f>RANK(BB95,BB4:BB120,1)</f>
        <v>6</v>
      </c>
      <c r="BF95" s="157">
        <f>RANK(BD95,BD4:BD120,1)</f>
        <v>4</v>
      </c>
    </row>
    <row r="96" spans="1:58" ht="15" customHeight="1">
      <c r="A96" s="156" t="s">
        <v>246</v>
      </c>
      <c r="B96" s="231"/>
      <c r="C96" s="173" t="s">
        <v>261</v>
      </c>
      <c r="D96" s="76" t="s">
        <v>40</v>
      </c>
      <c r="E96" s="3">
        <v>0.009594907407407408</v>
      </c>
      <c r="F96" s="179" t="s">
        <v>2</v>
      </c>
      <c r="G96" s="3">
        <v>0.018993055555555558</v>
      </c>
      <c r="H96" s="179" t="s">
        <v>1</v>
      </c>
      <c r="I96" s="3">
        <v>0.02888888888888889</v>
      </c>
      <c r="J96" s="179" t="s">
        <v>1</v>
      </c>
      <c r="K96" s="3">
        <v>0.03872685185185185</v>
      </c>
      <c r="L96" s="179" t="s">
        <v>0</v>
      </c>
      <c r="M96" s="3">
        <v>0.04828703703703704</v>
      </c>
      <c r="N96" s="179" t="s">
        <v>0</v>
      </c>
      <c r="O96" s="3">
        <v>0.05818287037037037</v>
      </c>
      <c r="P96" s="179" t="s">
        <v>1</v>
      </c>
      <c r="Q96" s="3">
        <v>0.06793981481481481</v>
      </c>
      <c r="R96" s="179" t="s">
        <v>0</v>
      </c>
      <c r="S96" s="3">
        <v>0.07758101851851852</v>
      </c>
      <c r="T96" s="179" t="s">
        <v>0</v>
      </c>
      <c r="U96" s="3">
        <v>0.08788194444444446</v>
      </c>
      <c r="V96" s="179" t="s">
        <v>0</v>
      </c>
      <c r="W96" s="3">
        <v>0.09989583333333334</v>
      </c>
      <c r="X96" s="179" t="s">
        <v>0</v>
      </c>
      <c r="Y96" s="3">
        <v>0.11184027777777777</v>
      </c>
      <c r="Z96" s="179" t="s">
        <v>0</v>
      </c>
      <c r="AA96" s="3">
        <v>0.12237268518518518</v>
      </c>
      <c r="AB96" s="179" t="s">
        <v>0</v>
      </c>
      <c r="AC96" s="3">
        <v>0.13449074074074074</v>
      </c>
      <c r="AD96" s="179" t="s">
        <v>0</v>
      </c>
      <c r="AE96" s="3">
        <v>0.1467361111111111</v>
      </c>
      <c r="AF96" s="179" t="s">
        <v>0</v>
      </c>
      <c r="AG96" s="3">
        <v>0.16354166666666667</v>
      </c>
      <c r="AH96" s="179" t="s">
        <v>1</v>
      </c>
      <c r="AI96" s="3">
        <v>0.17548611111111112</v>
      </c>
      <c r="AJ96" s="179" t="s">
        <v>0</v>
      </c>
      <c r="AK96" s="3">
        <v>0.18790509259259258</v>
      </c>
      <c r="AL96" s="179" t="s">
        <v>1</v>
      </c>
      <c r="AM96" s="3">
        <v>0.20439814814814816</v>
      </c>
      <c r="AN96" s="179" t="s">
        <v>1</v>
      </c>
      <c r="AO96" s="3">
        <v>0.21627314814814813</v>
      </c>
      <c r="AP96" s="179" t="s">
        <v>2</v>
      </c>
      <c r="AQ96" s="26">
        <v>0.22810185185185183</v>
      </c>
      <c r="AR96" s="222"/>
      <c r="AS96" s="223"/>
      <c r="AT96" s="224"/>
      <c r="AU96" s="223"/>
      <c r="AV96" s="225"/>
      <c r="AW96" s="138" t="s">
        <v>246</v>
      </c>
      <c r="AX96" s="139">
        <f>I97+O97+U97+AA97+AG97+AM97</f>
        <v>0.07392361111111116</v>
      </c>
      <c r="AY96" s="139">
        <f>I97+O97+U97+AA97</f>
        <v>0.04062500000000001</v>
      </c>
      <c r="AZ96" s="139">
        <f>AX96-AY96</f>
        <v>0.033298611111111154</v>
      </c>
      <c r="BA96" s="140">
        <v>4</v>
      </c>
      <c r="BB96" s="136">
        <f>AY96/BA96</f>
        <v>0.010156250000000002</v>
      </c>
      <c r="BC96" s="137">
        <v>2</v>
      </c>
      <c r="BD96" s="136">
        <f>AZ96/BC96</f>
        <v>0.016649305555555577</v>
      </c>
      <c r="BE96" s="137">
        <f>RANK(BB96,BB4:BB120,1)</f>
        <v>11</v>
      </c>
      <c r="BF96" s="157">
        <f>RANK(BD96,BD4:BD120,1)</f>
        <v>40</v>
      </c>
    </row>
    <row r="97" spans="1:59" ht="15.75" customHeight="1">
      <c r="A97" s="154"/>
      <c r="B97" s="76"/>
      <c r="C97" s="92"/>
      <c r="D97" s="76" t="s">
        <v>41</v>
      </c>
      <c r="E97" s="8">
        <f>E96-0</f>
        <v>0.009594907407407408</v>
      </c>
      <c r="F97" s="180"/>
      <c r="G97" s="8">
        <f>G96-E96</f>
        <v>0.00939814814814815</v>
      </c>
      <c r="H97" s="180"/>
      <c r="I97" s="174">
        <f>I96-G96</f>
        <v>0.009895833333333333</v>
      </c>
      <c r="J97" s="180"/>
      <c r="K97" s="8">
        <f>K96-I96</f>
        <v>0.009837962962962962</v>
      </c>
      <c r="L97" s="180"/>
      <c r="M97" s="8">
        <f>M96-K96</f>
        <v>0.009560185185185185</v>
      </c>
      <c r="N97" s="180"/>
      <c r="O97" s="180">
        <f>O96-M96</f>
        <v>0.009895833333333333</v>
      </c>
      <c r="P97" s="180"/>
      <c r="Q97" s="8">
        <f>Q96-O96</f>
        <v>0.009756944444444443</v>
      </c>
      <c r="R97" s="180"/>
      <c r="S97" s="8">
        <f>S96-Q96</f>
        <v>0.009641203703703707</v>
      </c>
      <c r="T97" s="180"/>
      <c r="U97" s="8">
        <f>U96-S96</f>
        <v>0.010300925925925936</v>
      </c>
      <c r="V97" s="180"/>
      <c r="W97" s="8">
        <f>W96-U96</f>
        <v>0.01201388888888888</v>
      </c>
      <c r="X97" s="180"/>
      <c r="Y97" s="8">
        <f>Y96-W96</f>
        <v>0.011944444444444438</v>
      </c>
      <c r="Z97" s="180"/>
      <c r="AA97" s="8">
        <f>AA96-Y96</f>
        <v>0.010532407407407407</v>
      </c>
      <c r="AB97" s="180"/>
      <c r="AC97" s="8">
        <f>AC96-AA96</f>
        <v>0.012118055555555562</v>
      </c>
      <c r="AD97" s="180"/>
      <c r="AE97" s="8">
        <f>AE96-AC96</f>
        <v>0.012245370370370351</v>
      </c>
      <c r="AF97" s="180"/>
      <c r="AG97" s="8">
        <f>AG96-AE96</f>
        <v>0.016805555555555574</v>
      </c>
      <c r="AH97" s="180"/>
      <c r="AI97" s="8">
        <f>AI96-AG96</f>
        <v>0.011944444444444452</v>
      </c>
      <c r="AJ97" s="180"/>
      <c r="AK97" s="8">
        <f>AK96-AI96</f>
        <v>0.012418981481481461</v>
      </c>
      <c r="AL97" s="180"/>
      <c r="AM97" s="8">
        <f>AM96-AK96</f>
        <v>0.01649305555555558</v>
      </c>
      <c r="AN97" s="180"/>
      <c r="AO97" s="8">
        <f>AO96-AM96</f>
        <v>0.011874999999999969</v>
      </c>
      <c r="AP97" s="180"/>
      <c r="AQ97" s="8">
        <f>AQ96-AO96</f>
        <v>0.011828703703703702</v>
      </c>
      <c r="AR97" s="222"/>
      <c r="AS97" s="223"/>
      <c r="AT97" s="224"/>
      <c r="AU97" s="223"/>
      <c r="AV97" s="225"/>
      <c r="AW97" s="93"/>
      <c r="AX97" s="149"/>
      <c r="AY97" s="149"/>
      <c r="AZ97" s="149"/>
      <c r="BA97" s="151"/>
      <c r="BB97" s="151"/>
      <c r="BC97" s="151"/>
      <c r="BD97" s="151"/>
      <c r="BE97" s="137"/>
      <c r="BF97" s="161"/>
      <c r="BG97" s="76"/>
    </row>
    <row r="98" spans="1:59" ht="3" customHeight="1">
      <c r="A98" s="159"/>
      <c r="B98" s="99"/>
      <c r="C98" s="168"/>
      <c r="D98" s="99"/>
      <c r="E98" s="99"/>
      <c r="F98" s="183"/>
      <c r="G98" s="99"/>
      <c r="H98" s="183"/>
      <c r="I98" s="99"/>
      <c r="J98" s="183"/>
      <c r="K98" s="99"/>
      <c r="L98" s="183"/>
      <c r="M98" s="99"/>
      <c r="N98" s="183"/>
      <c r="O98" s="99"/>
      <c r="P98" s="183"/>
      <c r="Q98" s="99"/>
      <c r="R98" s="183"/>
      <c r="S98" s="99"/>
      <c r="T98" s="183"/>
      <c r="U98" s="99"/>
      <c r="V98" s="183"/>
      <c r="W98" s="99"/>
      <c r="X98" s="183"/>
      <c r="Y98" s="99"/>
      <c r="Z98" s="183"/>
      <c r="AA98" s="99"/>
      <c r="AB98" s="183"/>
      <c r="AC98" s="99"/>
      <c r="AD98" s="183"/>
      <c r="AE98" s="99"/>
      <c r="AF98" s="183"/>
      <c r="AG98" s="99"/>
      <c r="AH98" s="183"/>
      <c r="AI98" s="99"/>
      <c r="AJ98" s="183"/>
      <c r="AK98" s="99"/>
      <c r="AL98" s="183"/>
      <c r="AM98" s="99"/>
      <c r="AN98" s="183"/>
      <c r="AO98" s="99"/>
      <c r="AP98" s="183"/>
      <c r="AQ98" s="99"/>
      <c r="AR98" s="99"/>
      <c r="AS98" s="99"/>
      <c r="AT98" s="188"/>
      <c r="AU98" s="99"/>
      <c r="AV98" s="188"/>
      <c r="AW98" s="99"/>
      <c r="AX98" s="99"/>
      <c r="AY98" s="99"/>
      <c r="AZ98" s="99"/>
      <c r="BA98" s="99"/>
      <c r="BB98" s="99"/>
      <c r="BC98" s="99"/>
      <c r="BD98" s="99"/>
      <c r="BE98" s="175"/>
      <c r="BF98" s="163"/>
      <c r="BG98" s="76"/>
    </row>
    <row r="99" spans="1:58" ht="18">
      <c r="A99" s="154" t="s">
        <v>43</v>
      </c>
      <c r="B99" s="76"/>
      <c r="C99" s="167" t="s">
        <v>262</v>
      </c>
      <c r="D99" s="76" t="s">
        <v>44</v>
      </c>
      <c r="E99" s="77" t="s">
        <v>0</v>
      </c>
      <c r="F99" s="181"/>
      <c r="G99" s="77" t="s">
        <v>1</v>
      </c>
      <c r="H99" s="181"/>
      <c r="I99" s="77" t="s">
        <v>2</v>
      </c>
      <c r="J99" s="181"/>
      <c r="K99" s="77" t="s">
        <v>3</v>
      </c>
      <c r="L99" s="181"/>
      <c r="M99" s="77" t="s">
        <v>4</v>
      </c>
      <c r="N99" s="181"/>
      <c r="O99" s="77" t="s">
        <v>5</v>
      </c>
      <c r="P99" s="181"/>
      <c r="Q99" s="77" t="s">
        <v>6</v>
      </c>
      <c r="R99" s="181"/>
      <c r="S99" s="77" t="s">
        <v>7</v>
      </c>
      <c r="T99" s="181"/>
      <c r="U99" s="77" t="s">
        <v>8</v>
      </c>
      <c r="V99" s="181"/>
      <c r="W99" s="77" t="s">
        <v>9</v>
      </c>
      <c r="X99" s="181"/>
      <c r="Y99" s="77" t="s">
        <v>10</v>
      </c>
      <c r="Z99" s="181"/>
      <c r="AA99" s="77" t="s">
        <v>11</v>
      </c>
      <c r="AB99" s="181"/>
      <c r="AC99" s="77" t="s">
        <v>12</v>
      </c>
      <c r="AD99" s="181"/>
      <c r="AE99" s="77" t="s">
        <v>13</v>
      </c>
      <c r="AF99" s="181"/>
      <c r="AG99" s="77" t="s">
        <v>14</v>
      </c>
      <c r="AH99" s="181"/>
      <c r="AI99" s="77" t="s">
        <v>15</v>
      </c>
      <c r="AJ99" s="181"/>
      <c r="AK99" s="77" t="s">
        <v>16</v>
      </c>
      <c r="AL99" s="181"/>
      <c r="AM99" s="77" t="s">
        <v>17</v>
      </c>
      <c r="AN99" s="181"/>
      <c r="AO99" s="77" t="s">
        <v>18</v>
      </c>
      <c r="AP99" s="181"/>
      <c r="AQ99" s="77" t="s">
        <v>19</v>
      </c>
      <c r="AR99" s="76"/>
      <c r="AS99" s="76"/>
      <c r="AT99" s="189"/>
      <c r="AU99" s="76"/>
      <c r="AV99" s="189"/>
      <c r="AW99" s="137"/>
      <c r="AX99" s="137"/>
      <c r="AY99" s="137"/>
      <c r="AZ99" s="137"/>
      <c r="BA99" s="140"/>
      <c r="BB99" s="136"/>
      <c r="BC99" s="137"/>
      <c r="BD99" s="136"/>
      <c r="BE99" s="137"/>
      <c r="BF99" s="157"/>
    </row>
    <row r="100" spans="1:58" ht="15" customHeight="1">
      <c r="A100" s="156" t="s">
        <v>247</v>
      </c>
      <c r="B100" s="226" t="s">
        <v>4</v>
      </c>
      <c r="C100" s="171" t="s">
        <v>172</v>
      </c>
      <c r="D100" s="76" t="s">
        <v>38</v>
      </c>
      <c r="E100" s="77" t="s">
        <v>46</v>
      </c>
      <c r="F100" s="181"/>
      <c r="G100" s="77" t="s">
        <v>150</v>
      </c>
      <c r="H100" s="181"/>
      <c r="I100" s="77" t="s">
        <v>149</v>
      </c>
      <c r="J100" s="181"/>
      <c r="K100" s="77" t="s">
        <v>46</v>
      </c>
      <c r="L100" s="181"/>
      <c r="M100" s="77" t="s">
        <v>150</v>
      </c>
      <c r="N100" s="181"/>
      <c r="O100" s="77" t="s">
        <v>149</v>
      </c>
      <c r="P100" s="181"/>
      <c r="Q100" s="77" t="s">
        <v>46</v>
      </c>
      <c r="R100" s="181"/>
      <c r="S100" s="77" t="s">
        <v>150</v>
      </c>
      <c r="T100" s="181"/>
      <c r="U100" s="77" t="s">
        <v>149</v>
      </c>
      <c r="V100" s="181"/>
      <c r="W100" s="77" t="s">
        <v>46</v>
      </c>
      <c r="X100" s="181"/>
      <c r="Y100" s="77" t="s">
        <v>150</v>
      </c>
      <c r="Z100" s="181"/>
      <c r="AA100" s="77" t="s">
        <v>149</v>
      </c>
      <c r="AB100" s="181"/>
      <c r="AC100" s="77" t="s">
        <v>46</v>
      </c>
      <c r="AD100" s="181"/>
      <c r="AE100" s="77" t="s">
        <v>150</v>
      </c>
      <c r="AF100" s="181"/>
      <c r="AG100" s="77" t="s">
        <v>149</v>
      </c>
      <c r="AH100" s="181"/>
      <c r="AI100" s="77" t="s">
        <v>46</v>
      </c>
      <c r="AJ100" s="181"/>
      <c r="AK100" s="77" t="s">
        <v>150</v>
      </c>
      <c r="AL100" s="181"/>
      <c r="AM100" s="77" t="s">
        <v>149</v>
      </c>
      <c r="AN100" s="181"/>
      <c r="AO100" s="77" t="s">
        <v>46</v>
      </c>
      <c r="AP100" s="181"/>
      <c r="AQ100" s="77" t="s">
        <v>149</v>
      </c>
      <c r="AR100" s="222" t="s">
        <v>10</v>
      </c>
      <c r="AS100" s="223">
        <f>E103+G103+I103+K103+Q103+S103+U103+AE103+AG103+AO103</f>
        <v>0.11864583333333335</v>
      </c>
      <c r="AT100" s="224" t="s">
        <v>12</v>
      </c>
      <c r="AU100" s="223">
        <f>M103+O103+W103+Y103+AA103+AC103+AI103+AK103+AM103+AQ103</f>
        <v>0.15178240740740737</v>
      </c>
      <c r="AV100" s="225" t="s">
        <v>11</v>
      </c>
      <c r="AW100" s="138" t="s">
        <v>247</v>
      </c>
      <c r="AX100" s="139">
        <f>G103+M103+S103+Y103+AE103+AK103</f>
        <v>0.08856481481481479</v>
      </c>
      <c r="AY100" s="139">
        <f>G103+S103+AE103</f>
        <v>0.03942129629629629</v>
      </c>
      <c r="AZ100" s="139">
        <f>AX100-AY100</f>
        <v>0.0491435185185185</v>
      </c>
      <c r="BA100" s="140">
        <v>3</v>
      </c>
      <c r="BB100" s="136">
        <f>AY100/BA100</f>
        <v>0.013140432098765429</v>
      </c>
      <c r="BC100" s="137">
        <v>3</v>
      </c>
      <c r="BD100" s="136">
        <f>AZ100/BC100</f>
        <v>0.01638117283950617</v>
      </c>
      <c r="BE100" s="137">
        <f>RANK(BB100,BB4:BB120,1)</f>
        <v>47</v>
      </c>
      <c r="BF100" s="157">
        <f>RANK(BD100,BD4:BD120,1)</f>
        <v>36</v>
      </c>
    </row>
    <row r="101" spans="1:58" ht="15" customHeight="1">
      <c r="A101" s="156" t="s">
        <v>248</v>
      </c>
      <c r="B101" s="226"/>
      <c r="C101" s="171" t="s">
        <v>69</v>
      </c>
      <c r="D101" s="2" t="s">
        <v>210</v>
      </c>
      <c r="E101" s="89" t="s">
        <v>46</v>
      </c>
      <c r="F101" s="182"/>
      <c r="G101" s="77" t="s">
        <v>46</v>
      </c>
      <c r="H101" s="181"/>
      <c r="I101" s="77" t="s">
        <v>46</v>
      </c>
      <c r="J101" s="181"/>
      <c r="K101" s="77" t="s">
        <v>46</v>
      </c>
      <c r="L101" s="181"/>
      <c r="M101" s="77" t="s">
        <v>45</v>
      </c>
      <c r="N101" s="181"/>
      <c r="O101" s="77" t="s">
        <v>45</v>
      </c>
      <c r="P101" s="181"/>
      <c r="Q101" s="77" t="s">
        <v>46</v>
      </c>
      <c r="R101" s="181"/>
      <c r="S101" s="77" t="s">
        <v>46</v>
      </c>
      <c r="T101" s="181"/>
      <c r="U101" s="77" t="s">
        <v>46</v>
      </c>
      <c r="V101" s="181"/>
      <c r="W101" s="77" t="s">
        <v>45</v>
      </c>
      <c r="X101" s="181"/>
      <c r="Y101" s="77" t="s">
        <v>45</v>
      </c>
      <c r="Z101" s="181"/>
      <c r="AA101" s="77" t="s">
        <v>45</v>
      </c>
      <c r="AB101" s="181"/>
      <c r="AC101" s="77" t="s">
        <v>45</v>
      </c>
      <c r="AD101" s="181"/>
      <c r="AE101" s="77" t="s">
        <v>46</v>
      </c>
      <c r="AF101" s="181"/>
      <c r="AG101" s="77" t="s">
        <v>46</v>
      </c>
      <c r="AH101" s="181"/>
      <c r="AI101" s="77" t="s">
        <v>45</v>
      </c>
      <c r="AJ101" s="181"/>
      <c r="AK101" s="77" t="s">
        <v>45</v>
      </c>
      <c r="AL101" s="181"/>
      <c r="AM101" s="77" t="s">
        <v>45</v>
      </c>
      <c r="AN101" s="181"/>
      <c r="AO101" s="77" t="s">
        <v>46</v>
      </c>
      <c r="AP101" s="181"/>
      <c r="AQ101" s="77" t="s">
        <v>45</v>
      </c>
      <c r="AR101" s="222"/>
      <c r="AS101" s="223"/>
      <c r="AT101" s="224"/>
      <c r="AU101" s="223"/>
      <c r="AV101" s="225"/>
      <c r="AW101" s="138" t="s">
        <v>248</v>
      </c>
      <c r="AX101" s="139">
        <f>E103+K103+Q103+W103+AC103+AI103+AO103</f>
        <v>0.08597222222222216</v>
      </c>
      <c r="AY101" s="139">
        <f>E103+K103+Q103+AO103</f>
        <v>0.044398148148148145</v>
      </c>
      <c r="AZ101" s="139">
        <f>AX101-AY101</f>
        <v>0.04157407407407401</v>
      </c>
      <c r="BA101" s="140">
        <v>4</v>
      </c>
      <c r="BB101" s="136">
        <f>AY101/BA101</f>
        <v>0.011099537037037036</v>
      </c>
      <c r="BC101" s="137">
        <v>3</v>
      </c>
      <c r="BD101" s="136">
        <f>AZ101/BC101</f>
        <v>0.013858024691358004</v>
      </c>
      <c r="BE101" s="137">
        <f>RANK(BB101,BB4:BB120,1)</f>
        <v>24</v>
      </c>
      <c r="BF101" s="157">
        <f>RANK(BD101,BD4:BD120,1)</f>
        <v>20</v>
      </c>
    </row>
    <row r="102" spans="1:58" ht="15" customHeight="1">
      <c r="A102" s="156" t="s">
        <v>249</v>
      </c>
      <c r="B102" s="226"/>
      <c r="C102" s="171" t="s">
        <v>68</v>
      </c>
      <c r="D102" s="76" t="s">
        <v>40</v>
      </c>
      <c r="E102" s="3">
        <v>0.010694444444444444</v>
      </c>
      <c r="F102" s="179" t="s">
        <v>7</v>
      </c>
      <c r="G102" s="3">
        <v>0.0225</v>
      </c>
      <c r="H102" s="179" t="s">
        <v>9</v>
      </c>
      <c r="I102" s="3">
        <v>0.033541666666666664</v>
      </c>
      <c r="J102" s="179" t="s">
        <v>7</v>
      </c>
      <c r="K102" s="3">
        <v>0.044826388888888895</v>
      </c>
      <c r="L102" s="179" t="s">
        <v>6</v>
      </c>
      <c r="M102" s="3">
        <v>0.06034722222222222</v>
      </c>
      <c r="N102" s="179" t="s">
        <v>10</v>
      </c>
      <c r="O102" s="3">
        <v>0.07550925925925926</v>
      </c>
      <c r="P102" s="179" t="s">
        <v>10</v>
      </c>
      <c r="Q102" s="3">
        <v>0.08611111111111112</v>
      </c>
      <c r="R102" s="179" t="s">
        <v>10</v>
      </c>
      <c r="S102" s="3">
        <v>0.09918981481481481</v>
      </c>
      <c r="T102" s="179" t="s">
        <v>10</v>
      </c>
      <c r="U102" s="3">
        <v>0.1110300925925926</v>
      </c>
      <c r="V102" s="179" t="s">
        <v>10</v>
      </c>
      <c r="W102" s="3">
        <v>0.1248611111111111</v>
      </c>
      <c r="X102" s="179" t="s">
        <v>11</v>
      </c>
      <c r="Y102" s="3">
        <v>0.14109953703703704</v>
      </c>
      <c r="Z102" s="179" t="s">
        <v>12</v>
      </c>
      <c r="AA102" s="3">
        <v>0.15653935185185186</v>
      </c>
      <c r="AB102" s="179" t="s">
        <v>13</v>
      </c>
      <c r="AC102" s="3">
        <v>0.17060185185185184</v>
      </c>
      <c r="AD102" s="179" t="s">
        <v>13</v>
      </c>
      <c r="AE102" s="3">
        <v>0.18513888888888888</v>
      </c>
      <c r="AF102" s="179" t="s">
        <v>13</v>
      </c>
      <c r="AG102" s="3">
        <v>0.19708333333333336</v>
      </c>
      <c r="AH102" s="179" t="s">
        <v>11</v>
      </c>
      <c r="AI102" s="3">
        <v>0.2107638888888889</v>
      </c>
      <c r="AJ102" s="179" t="s">
        <v>10</v>
      </c>
      <c r="AK102" s="3">
        <v>0.22814814814814813</v>
      </c>
      <c r="AL102" s="179" t="s">
        <v>10</v>
      </c>
      <c r="AM102" s="3">
        <v>0.24328703703703702</v>
      </c>
      <c r="AN102" s="179" t="s">
        <v>11</v>
      </c>
      <c r="AO102" s="3">
        <v>0.25510416666666663</v>
      </c>
      <c r="AP102" s="179" t="s">
        <v>10</v>
      </c>
      <c r="AQ102" s="26">
        <v>0.27042824074074073</v>
      </c>
      <c r="AR102" s="222"/>
      <c r="AS102" s="223"/>
      <c r="AT102" s="224"/>
      <c r="AU102" s="223"/>
      <c r="AV102" s="225"/>
      <c r="AW102" s="138" t="s">
        <v>249</v>
      </c>
      <c r="AX102" s="139">
        <f>I103+O103+U103+AA103+AG103+AM103+AQ103</f>
        <v>0.0958912037037038</v>
      </c>
      <c r="AY102" s="139">
        <f>I103+U103+AG103</f>
        <v>0.03482638888888893</v>
      </c>
      <c r="AZ102" s="139">
        <f>AX102-AY102</f>
        <v>0.06106481481481487</v>
      </c>
      <c r="BA102" s="140">
        <v>3</v>
      </c>
      <c r="BB102" s="136">
        <f>AY102/BA102</f>
        <v>0.01160879629629631</v>
      </c>
      <c r="BC102" s="137">
        <v>4</v>
      </c>
      <c r="BD102" s="136">
        <f>AZ102/BC102</f>
        <v>0.015266203703703718</v>
      </c>
      <c r="BE102" s="137">
        <f>RANK(BB102,BB4:BB120,1)</f>
        <v>34</v>
      </c>
      <c r="BF102" s="157">
        <f>RANK(BD102,BD4:BD120,1)</f>
        <v>30</v>
      </c>
    </row>
    <row r="103" spans="1:59" ht="15.75" customHeight="1">
      <c r="A103" s="154"/>
      <c r="B103" s="76"/>
      <c r="C103" s="92"/>
      <c r="D103" s="76" t="s">
        <v>41</v>
      </c>
      <c r="E103" s="8">
        <f>E102-0</f>
        <v>0.010694444444444444</v>
      </c>
      <c r="F103" s="180"/>
      <c r="G103" s="8">
        <f>G102-E102</f>
        <v>0.011805555555555555</v>
      </c>
      <c r="H103" s="180"/>
      <c r="I103" s="8">
        <f>I102-G102</f>
        <v>0.011041666666666665</v>
      </c>
      <c r="J103" s="180"/>
      <c r="K103" s="8">
        <f>K102-I102</f>
        <v>0.01128472222222223</v>
      </c>
      <c r="L103" s="180"/>
      <c r="M103" s="8">
        <f>M102-K102</f>
        <v>0.015520833333333324</v>
      </c>
      <c r="N103" s="180"/>
      <c r="O103" s="8">
        <f>O102-M102</f>
        <v>0.015162037037037043</v>
      </c>
      <c r="P103" s="180"/>
      <c r="Q103" s="8">
        <f>Q102-O102</f>
        <v>0.010601851851851862</v>
      </c>
      <c r="R103" s="180"/>
      <c r="S103" s="8">
        <f>S102-Q102</f>
        <v>0.01307870370370369</v>
      </c>
      <c r="T103" s="180"/>
      <c r="U103" s="8">
        <f>U102-S102</f>
        <v>0.011840277777777783</v>
      </c>
      <c r="V103" s="180"/>
      <c r="W103" s="8">
        <f>W102-U102</f>
        <v>0.013831018518518506</v>
      </c>
      <c r="X103" s="180"/>
      <c r="Y103" s="8">
        <f>Y102-W102</f>
        <v>0.016238425925925934</v>
      </c>
      <c r="Z103" s="180"/>
      <c r="AA103" s="8">
        <f>AA102-Y102</f>
        <v>0.015439814814814823</v>
      </c>
      <c r="AB103" s="180"/>
      <c r="AC103" s="8">
        <f>AC102-AA102</f>
        <v>0.014062499999999978</v>
      </c>
      <c r="AD103" s="180"/>
      <c r="AE103" s="8">
        <f>AE102-AC102</f>
        <v>0.014537037037037043</v>
      </c>
      <c r="AF103" s="180"/>
      <c r="AG103" s="8">
        <f>AG102-AE102</f>
        <v>0.01194444444444448</v>
      </c>
      <c r="AH103" s="180"/>
      <c r="AI103" s="8">
        <f>AI102-AG102</f>
        <v>0.01368055555555553</v>
      </c>
      <c r="AJ103" s="180"/>
      <c r="AK103" s="8">
        <f>AK102-AI102</f>
        <v>0.017384259259259238</v>
      </c>
      <c r="AL103" s="180"/>
      <c r="AM103" s="8">
        <f>AM102-AK102</f>
        <v>0.015138888888888896</v>
      </c>
      <c r="AN103" s="180"/>
      <c r="AO103" s="8">
        <f>AO102-AM102</f>
        <v>0.011817129629629608</v>
      </c>
      <c r="AP103" s="180"/>
      <c r="AQ103" s="8">
        <f>AQ102-AO102</f>
        <v>0.015324074074074101</v>
      </c>
      <c r="AR103" s="222"/>
      <c r="AS103" s="223"/>
      <c r="AT103" s="224"/>
      <c r="AU103" s="223"/>
      <c r="AV103" s="225"/>
      <c r="AW103" s="93"/>
      <c r="AX103" s="149"/>
      <c r="AY103" s="149"/>
      <c r="AZ103" s="149"/>
      <c r="BA103" s="151"/>
      <c r="BB103" s="151"/>
      <c r="BC103" s="151"/>
      <c r="BD103" s="151"/>
      <c r="BE103" s="137"/>
      <c r="BF103" s="161"/>
      <c r="BG103" s="76"/>
    </row>
    <row r="104" spans="1:59" ht="3" customHeight="1">
      <c r="A104" s="159"/>
      <c r="B104" s="99"/>
      <c r="C104" s="168"/>
      <c r="D104" s="99"/>
      <c r="E104" s="99"/>
      <c r="F104" s="183"/>
      <c r="G104" s="99"/>
      <c r="H104" s="183"/>
      <c r="I104" s="99"/>
      <c r="J104" s="183"/>
      <c r="K104" s="99"/>
      <c r="L104" s="183"/>
      <c r="M104" s="99"/>
      <c r="N104" s="183"/>
      <c r="O104" s="99"/>
      <c r="P104" s="183"/>
      <c r="Q104" s="99"/>
      <c r="R104" s="183"/>
      <c r="S104" s="99"/>
      <c r="T104" s="183"/>
      <c r="U104" s="99"/>
      <c r="V104" s="183"/>
      <c r="W104" s="99"/>
      <c r="X104" s="183"/>
      <c r="Y104" s="99"/>
      <c r="Z104" s="183"/>
      <c r="AA104" s="99"/>
      <c r="AB104" s="183"/>
      <c r="AC104" s="99"/>
      <c r="AD104" s="183"/>
      <c r="AE104" s="99"/>
      <c r="AF104" s="183"/>
      <c r="AG104" s="99"/>
      <c r="AH104" s="183"/>
      <c r="AI104" s="99"/>
      <c r="AJ104" s="183"/>
      <c r="AK104" s="99"/>
      <c r="AL104" s="183"/>
      <c r="AM104" s="99"/>
      <c r="AN104" s="183"/>
      <c r="AO104" s="99"/>
      <c r="AP104" s="183"/>
      <c r="AQ104" s="99"/>
      <c r="AR104" s="99"/>
      <c r="AS104" s="99"/>
      <c r="AT104" s="188"/>
      <c r="AU104" s="99"/>
      <c r="AV104" s="188"/>
      <c r="AW104" s="99"/>
      <c r="AX104" s="99"/>
      <c r="AY104" s="99"/>
      <c r="AZ104" s="99"/>
      <c r="BA104" s="99"/>
      <c r="BB104" s="99"/>
      <c r="BC104" s="99"/>
      <c r="BD104" s="99"/>
      <c r="BE104" s="175"/>
      <c r="BF104" s="163"/>
      <c r="BG104" s="76"/>
    </row>
    <row r="105" spans="1:58" ht="18">
      <c r="A105" s="154" t="s">
        <v>43</v>
      </c>
      <c r="B105" s="76"/>
      <c r="C105" s="167" t="s">
        <v>263</v>
      </c>
      <c r="D105" s="76" t="s">
        <v>44</v>
      </c>
      <c r="E105" s="77" t="s">
        <v>0</v>
      </c>
      <c r="F105" s="181"/>
      <c r="G105" s="77" t="s">
        <v>1</v>
      </c>
      <c r="H105" s="181"/>
      <c r="I105" s="77" t="s">
        <v>2</v>
      </c>
      <c r="J105" s="181"/>
      <c r="K105" s="77" t="s">
        <v>3</v>
      </c>
      <c r="L105" s="181"/>
      <c r="M105" s="77" t="s">
        <v>4</v>
      </c>
      <c r="N105" s="181"/>
      <c r="O105" s="77" t="s">
        <v>5</v>
      </c>
      <c r="P105" s="181"/>
      <c r="Q105" s="77" t="s">
        <v>6</v>
      </c>
      <c r="R105" s="181"/>
      <c r="S105" s="77" t="s">
        <v>7</v>
      </c>
      <c r="T105" s="181"/>
      <c r="U105" s="77" t="s">
        <v>8</v>
      </c>
      <c r="V105" s="181"/>
      <c r="W105" s="77" t="s">
        <v>9</v>
      </c>
      <c r="X105" s="181"/>
      <c r="Y105" s="77" t="s">
        <v>10</v>
      </c>
      <c r="Z105" s="181"/>
      <c r="AA105" s="77" t="s">
        <v>11</v>
      </c>
      <c r="AB105" s="181"/>
      <c r="AC105" s="77" t="s">
        <v>12</v>
      </c>
      <c r="AD105" s="181"/>
      <c r="AE105" s="77" t="s">
        <v>13</v>
      </c>
      <c r="AF105" s="181"/>
      <c r="AG105" s="77" t="s">
        <v>14</v>
      </c>
      <c r="AH105" s="181"/>
      <c r="AI105" s="77" t="s">
        <v>15</v>
      </c>
      <c r="AJ105" s="181"/>
      <c r="AK105" s="77" t="s">
        <v>16</v>
      </c>
      <c r="AL105" s="181"/>
      <c r="AM105" s="77" t="s">
        <v>17</v>
      </c>
      <c r="AN105" s="181"/>
      <c r="AO105" s="77" t="s">
        <v>18</v>
      </c>
      <c r="AP105" s="181"/>
      <c r="AQ105" s="77" t="s">
        <v>19</v>
      </c>
      <c r="AR105" s="76"/>
      <c r="AS105" s="76"/>
      <c r="AT105" s="189"/>
      <c r="AU105" s="76"/>
      <c r="AV105" s="189"/>
      <c r="AW105" s="137"/>
      <c r="AX105" s="137"/>
      <c r="AY105" s="137"/>
      <c r="AZ105" s="137"/>
      <c r="BA105" s="140"/>
      <c r="BB105" s="136"/>
      <c r="BC105" s="137"/>
      <c r="BD105" s="136"/>
      <c r="BE105" s="137"/>
      <c r="BF105" s="157"/>
    </row>
    <row r="106" spans="1:58" ht="15" customHeight="1">
      <c r="A106" s="156" t="s">
        <v>250</v>
      </c>
      <c r="B106" s="233" t="s">
        <v>2</v>
      </c>
      <c r="C106" s="129" t="s">
        <v>197</v>
      </c>
      <c r="D106" s="76" t="s">
        <v>38</v>
      </c>
      <c r="E106" s="77" t="s">
        <v>149</v>
      </c>
      <c r="F106" s="181"/>
      <c r="G106" s="77" t="s">
        <v>150</v>
      </c>
      <c r="H106" s="181"/>
      <c r="I106" s="77" t="s">
        <v>46</v>
      </c>
      <c r="J106" s="181"/>
      <c r="K106" s="77" t="s">
        <v>149</v>
      </c>
      <c r="L106" s="181"/>
      <c r="M106" s="77" t="s">
        <v>150</v>
      </c>
      <c r="N106" s="181"/>
      <c r="O106" s="77" t="s">
        <v>46</v>
      </c>
      <c r="P106" s="181"/>
      <c r="Q106" s="77" t="s">
        <v>149</v>
      </c>
      <c r="R106" s="181"/>
      <c r="S106" s="77" t="s">
        <v>150</v>
      </c>
      <c r="T106" s="181"/>
      <c r="U106" s="77" t="s">
        <v>46</v>
      </c>
      <c r="V106" s="181"/>
      <c r="W106" s="77" t="s">
        <v>149</v>
      </c>
      <c r="X106" s="181"/>
      <c r="Y106" s="77" t="s">
        <v>150</v>
      </c>
      <c r="Z106" s="181"/>
      <c r="AA106" s="77" t="s">
        <v>46</v>
      </c>
      <c r="AB106" s="181"/>
      <c r="AC106" s="77" t="s">
        <v>149</v>
      </c>
      <c r="AD106" s="181"/>
      <c r="AE106" s="77" t="s">
        <v>46</v>
      </c>
      <c r="AF106" s="181"/>
      <c r="AG106" s="77" t="s">
        <v>150</v>
      </c>
      <c r="AH106" s="181"/>
      <c r="AI106" s="77" t="s">
        <v>149</v>
      </c>
      <c r="AJ106" s="181"/>
      <c r="AK106" s="77" t="s">
        <v>46</v>
      </c>
      <c r="AL106" s="181"/>
      <c r="AM106" s="77" t="s">
        <v>149</v>
      </c>
      <c r="AN106" s="181"/>
      <c r="AO106" s="77" t="s">
        <v>150</v>
      </c>
      <c r="AP106" s="181"/>
      <c r="AQ106" s="77" t="s">
        <v>46</v>
      </c>
      <c r="AR106" s="222" t="s">
        <v>17</v>
      </c>
      <c r="AS106" s="223">
        <f>G109+I109+K109+M109+U109+W109+AE109+AG109+AI109+AQ109</f>
        <v>0.13216435185185185</v>
      </c>
      <c r="AT106" s="224" t="s">
        <v>17</v>
      </c>
      <c r="AU106" s="223">
        <f>E109+O109+Q109+S109+Y109+AA109+AC109+AK109+AM109+AO109</f>
        <v>0.18971064814814817</v>
      </c>
      <c r="AV106" s="225" t="s">
        <v>17</v>
      </c>
      <c r="AW106" s="138" t="s">
        <v>250</v>
      </c>
      <c r="AX106" s="139">
        <f>G109+M109+S109+Y109+AG109+AO109</f>
        <v>0.1079861111111111</v>
      </c>
      <c r="AY106" s="139">
        <f>G109+M109+AG109</f>
        <v>0.043530092592592606</v>
      </c>
      <c r="AZ106" s="139">
        <f>AX106-AY106</f>
        <v>0.0644560185185185</v>
      </c>
      <c r="BA106" s="140">
        <v>3</v>
      </c>
      <c r="BB106" s="136">
        <f>AY106/BA106</f>
        <v>0.014510030864197535</v>
      </c>
      <c r="BC106" s="137">
        <v>3</v>
      </c>
      <c r="BD106" s="136">
        <f>AZ106/BC106</f>
        <v>0.021485339506172832</v>
      </c>
      <c r="BE106" s="137">
        <f>RANK(BB106,BB4:BB120,1)</f>
        <v>56</v>
      </c>
      <c r="BF106" s="157">
        <f>RANK(BD106,BD4:BD120,1)</f>
        <v>57</v>
      </c>
    </row>
    <row r="107" spans="1:58" ht="15" customHeight="1">
      <c r="A107" s="156" t="s">
        <v>251</v>
      </c>
      <c r="B107" s="233"/>
      <c r="C107" s="129" t="s">
        <v>264</v>
      </c>
      <c r="D107" s="2" t="s">
        <v>210</v>
      </c>
      <c r="E107" s="89" t="s">
        <v>45</v>
      </c>
      <c r="F107" s="182"/>
      <c r="G107" s="77" t="s">
        <v>46</v>
      </c>
      <c r="H107" s="181"/>
      <c r="I107" s="77" t="s">
        <v>46</v>
      </c>
      <c r="J107" s="181"/>
      <c r="K107" s="77" t="s">
        <v>46</v>
      </c>
      <c r="L107" s="181"/>
      <c r="M107" s="77" t="s">
        <v>46</v>
      </c>
      <c r="N107" s="181"/>
      <c r="O107" s="77" t="s">
        <v>45</v>
      </c>
      <c r="P107" s="181"/>
      <c r="Q107" s="77" t="s">
        <v>45</v>
      </c>
      <c r="R107" s="181"/>
      <c r="S107" s="77" t="s">
        <v>45</v>
      </c>
      <c r="T107" s="181"/>
      <c r="U107" s="77" t="s">
        <v>46</v>
      </c>
      <c r="V107" s="181"/>
      <c r="W107" s="77" t="s">
        <v>46</v>
      </c>
      <c r="X107" s="181"/>
      <c r="Y107" s="77" t="s">
        <v>45</v>
      </c>
      <c r="Z107" s="181"/>
      <c r="AA107" s="77" t="s">
        <v>45</v>
      </c>
      <c r="AB107" s="181"/>
      <c r="AC107" s="77" t="s">
        <v>45</v>
      </c>
      <c r="AD107" s="181"/>
      <c r="AE107" s="77" t="s">
        <v>46</v>
      </c>
      <c r="AF107" s="181"/>
      <c r="AG107" s="77" t="s">
        <v>46</v>
      </c>
      <c r="AH107" s="181"/>
      <c r="AI107" s="77" t="s">
        <v>46</v>
      </c>
      <c r="AJ107" s="181"/>
      <c r="AK107" s="77" t="s">
        <v>45</v>
      </c>
      <c r="AL107" s="181"/>
      <c r="AM107" s="77" t="s">
        <v>45</v>
      </c>
      <c r="AN107" s="181"/>
      <c r="AO107" s="77" t="s">
        <v>45</v>
      </c>
      <c r="AP107" s="181"/>
      <c r="AQ107" s="77" t="s">
        <v>46</v>
      </c>
      <c r="AR107" s="222"/>
      <c r="AS107" s="223"/>
      <c r="AT107" s="224"/>
      <c r="AU107" s="223"/>
      <c r="AV107" s="225"/>
      <c r="AW107" s="138" t="s">
        <v>251</v>
      </c>
      <c r="AX107" s="139">
        <f>I109+O109+U109+AA109+AE109+AK109+AQ109</f>
        <v>0.0980092592592593</v>
      </c>
      <c r="AY107" s="139">
        <f>I109+U109+AE109+AQ109</f>
        <v>0.04815972222222224</v>
      </c>
      <c r="AZ107" s="139">
        <f>AX107-AY107</f>
        <v>0.04984953703703705</v>
      </c>
      <c r="BA107" s="140">
        <v>4</v>
      </c>
      <c r="BB107" s="136">
        <f>AY107/BA107</f>
        <v>0.01203993055555556</v>
      </c>
      <c r="BC107" s="137">
        <v>3</v>
      </c>
      <c r="BD107" s="136">
        <f>AZ107/BC107</f>
        <v>0.016616512345679017</v>
      </c>
      <c r="BE107" s="137">
        <f>RANK(BB107,BB4:BB120,1)</f>
        <v>40</v>
      </c>
      <c r="BF107" s="157">
        <f>RANK(BD107,BD4:BD120,1)</f>
        <v>39</v>
      </c>
    </row>
    <row r="108" spans="1:58" ht="15" customHeight="1">
      <c r="A108" s="156" t="s">
        <v>252</v>
      </c>
      <c r="B108" s="233"/>
      <c r="C108" s="129" t="s">
        <v>265</v>
      </c>
      <c r="D108" s="76" t="s">
        <v>40</v>
      </c>
      <c r="E108" s="3">
        <v>0.0159375</v>
      </c>
      <c r="F108" s="179" t="s">
        <v>19</v>
      </c>
      <c r="G108" s="3">
        <v>0.029837962962962965</v>
      </c>
      <c r="H108" s="179" t="s">
        <v>19</v>
      </c>
      <c r="I108" s="3">
        <v>0.041296296296296296</v>
      </c>
      <c r="J108" s="179" t="s">
        <v>16</v>
      </c>
      <c r="K108" s="3">
        <v>0.05438657407407407</v>
      </c>
      <c r="L108" s="179" t="s">
        <v>16</v>
      </c>
      <c r="M108" s="3">
        <v>0.06898148148148148</v>
      </c>
      <c r="N108" s="179" t="s">
        <v>17</v>
      </c>
      <c r="O108" s="3">
        <v>0.08472222222222221</v>
      </c>
      <c r="P108" s="179" t="s">
        <v>18</v>
      </c>
      <c r="Q108" s="3">
        <v>0.1022337962962963</v>
      </c>
      <c r="R108" s="179" t="s">
        <v>18</v>
      </c>
      <c r="S108" s="3">
        <v>0.1231712962962963</v>
      </c>
      <c r="T108" s="179" t="s">
        <v>18</v>
      </c>
      <c r="U108" s="3">
        <v>0.13530092592592594</v>
      </c>
      <c r="V108" s="179" t="s">
        <v>18</v>
      </c>
      <c r="W108" s="3">
        <v>0.14900462962962963</v>
      </c>
      <c r="X108" s="179" t="s">
        <v>18</v>
      </c>
      <c r="Y108" s="3">
        <v>0.1710648148148148</v>
      </c>
      <c r="Z108" s="179" t="s">
        <v>18</v>
      </c>
      <c r="AA108" s="3">
        <v>0.18738425925925925</v>
      </c>
      <c r="AB108" s="179" t="s">
        <v>18</v>
      </c>
      <c r="AC108" s="3">
        <v>0.2116550925925926</v>
      </c>
      <c r="AD108" s="179" t="s">
        <v>18</v>
      </c>
      <c r="AE108" s="3">
        <v>0.2241550925925926</v>
      </c>
      <c r="AF108" s="179" t="s">
        <v>18</v>
      </c>
      <c r="AG108" s="3">
        <v>0.23918981481481483</v>
      </c>
      <c r="AH108" s="179" t="s">
        <v>18</v>
      </c>
      <c r="AI108" s="3">
        <v>0.25287037037037036</v>
      </c>
      <c r="AJ108" s="179" t="s">
        <v>18</v>
      </c>
      <c r="AK108" s="3">
        <v>0.27065972222222223</v>
      </c>
      <c r="AL108" s="179" t="s">
        <v>18</v>
      </c>
      <c r="AM108" s="3">
        <v>0.2883449074074074</v>
      </c>
      <c r="AN108" s="179" t="s">
        <v>17</v>
      </c>
      <c r="AO108" s="3">
        <v>0.3098032407407407</v>
      </c>
      <c r="AP108" s="179" t="s">
        <v>18</v>
      </c>
      <c r="AQ108" s="26">
        <v>0.321875</v>
      </c>
      <c r="AR108" s="222"/>
      <c r="AS108" s="223"/>
      <c r="AT108" s="224"/>
      <c r="AU108" s="223"/>
      <c r="AV108" s="225"/>
      <c r="AW108" s="138" t="s">
        <v>252</v>
      </c>
      <c r="AX108" s="139">
        <f>E109+K109+Q109+W109+AC109+AI109+AM109</f>
        <v>0.11587962962962962</v>
      </c>
      <c r="AY108" s="139">
        <f>K109+W109+AI109</f>
        <v>0.040474537037036996</v>
      </c>
      <c r="AZ108" s="139">
        <f>AX108-AY108</f>
        <v>0.07540509259259262</v>
      </c>
      <c r="BA108" s="140">
        <v>3</v>
      </c>
      <c r="BB108" s="136">
        <f>AY108/BA108</f>
        <v>0.013491512345678998</v>
      </c>
      <c r="BC108" s="137">
        <v>4</v>
      </c>
      <c r="BD108" s="136">
        <f>AZ108/BC108</f>
        <v>0.018851273148148155</v>
      </c>
      <c r="BE108" s="137">
        <f>RANK(BB108,BB4:BB120,1)</f>
        <v>48</v>
      </c>
      <c r="BF108" s="157">
        <f>RANK(BD108,BD4:BD120,1)</f>
        <v>50</v>
      </c>
    </row>
    <row r="109" spans="1:59" ht="15.75" customHeight="1">
      <c r="A109" s="154"/>
      <c r="B109" s="76"/>
      <c r="C109" s="92"/>
      <c r="D109" s="76" t="s">
        <v>41</v>
      </c>
      <c r="E109" s="8">
        <f>E108-0</f>
        <v>0.0159375</v>
      </c>
      <c r="F109" s="180"/>
      <c r="G109" s="8">
        <f>G108-E108</f>
        <v>0.013900462962962965</v>
      </c>
      <c r="H109" s="180"/>
      <c r="I109" s="8">
        <f>I108-G108</f>
        <v>0.01145833333333333</v>
      </c>
      <c r="J109" s="180"/>
      <c r="K109" s="8">
        <f>K108-I108</f>
        <v>0.013090277777777777</v>
      </c>
      <c r="L109" s="180"/>
      <c r="M109" s="8">
        <f>M108-K108</f>
        <v>0.014594907407407404</v>
      </c>
      <c r="N109" s="180"/>
      <c r="O109" s="8">
        <f>O108-M108</f>
        <v>0.015740740740740736</v>
      </c>
      <c r="P109" s="180"/>
      <c r="Q109" s="8">
        <f>Q108-O108</f>
        <v>0.017511574074074082</v>
      </c>
      <c r="R109" s="180"/>
      <c r="S109" s="8">
        <f>S108-Q108</f>
        <v>0.02093750000000001</v>
      </c>
      <c r="T109" s="180"/>
      <c r="U109" s="8">
        <f>U108-S108</f>
        <v>0.012129629629629629</v>
      </c>
      <c r="V109" s="180"/>
      <c r="W109" s="8">
        <f>W108-U108</f>
        <v>0.01370370370370369</v>
      </c>
      <c r="X109" s="180"/>
      <c r="Y109" s="8">
        <f>Y108-W108</f>
        <v>0.022060185185185183</v>
      </c>
      <c r="Z109" s="180"/>
      <c r="AA109" s="8">
        <f>AA108-Y108</f>
        <v>0.016319444444444442</v>
      </c>
      <c r="AB109" s="180"/>
      <c r="AC109" s="8">
        <f>AC108-AA108</f>
        <v>0.024270833333333353</v>
      </c>
      <c r="AD109" s="180"/>
      <c r="AE109" s="8">
        <f>AE108-AC108</f>
        <v>0.012499999999999983</v>
      </c>
      <c r="AF109" s="180"/>
      <c r="AG109" s="8">
        <f>AG108-AE108</f>
        <v>0.015034722222222241</v>
      </c>
      <c r="AH109" s="180"/>
      <c r="AI109" s="8">
        <f>AI108-AG108</f>
        <v>0.01368055555555553</v>
      </c>
      <c r="AJ109" s="180"/>
      <c r="AK109" s="8">
        <f>AK108-AI108</f>
        <v>0.017789351851851876</v>
      </c>
      <c r="AL109" s="180"/>
      <c r="AM109" s="8">
        <f>AM108-AK108</f>
        <v>0.017685185185185193</v>
      </c>
      <c r="AN109" s="180"/>
      <c r="AO109" s="8">
        <f>AO108-AM108</f>
        <v>0.0214583333333333</v>
      </c>
      <c r="AP109" s="180"/>
      <c r="AQ109" s="8">
        <f>AQ108-AO108</f>
        <v>0.012071759259259296</v>
      </c>
      <c r="AR109" s="222"/>
      <c r="AS109" s="223"/>
      <c r="AT109" s="224"/>
      <c r="AU109" s="223"/>
      <c r="AV109" s="225"/>
      <c r="AW109" s="93"/>
      <c r="AX109" s="149"/>
      <c r="AY109" s="149"/>
      <c r="AZ109" s="149"/>
      <c r="BA109" s="151"/>
      <c r="BB109" s="151"/>
      <c r="BC109" s="151"/>
      <c r="BD109" s="151"/>
      <c r="BE109" s="137" t="s">
        <v>274</v>
      </c>
      <c r="BF109" s="161"/>
      <c r="BG109" s="76"/>
    </row>
    <row r="110" spans="1:59" ht="3" customHeight="1">
      <c r="A110" s="159"/>
      <c r="B110" s="99"/>
      <c r="C110" s="168"/>
      <c r="D110" s="99"/>
      <c r="E110" s="99"/>
      <c r="F110" s="183"/>
      <c r="G110" s="99"/>
      <c r="H110" s="183"/>
      <c r="I110" s="99"/>
      <c r="J110" s="183"/>
      <c r="K110" s="99"/>
      <c r="L110" s="183"/>
      <c r="M110" s="99"/>
      <c r="N110" s="183"/>
      <c r="O110" s="99"/>
      <c r="P110" s="183"/>
      <c r="Q110" s="99"/>
      <c r="R110" s="183"/>
      <c r="S110" s="99"/>
      <c r="T110" s="183"/>
      <c r="U110" s="99"/>
      <c r="V110" s="183"/>
      <c r="W110" s="99"/>
      <c r="X110" s="183"/>
      <c r="Y110" s="99"/>
      <c r="Z110" s="183"/>
      <c r="AA110" s="99"/>
      <c r="AB110" s="183"/>
      <c r="AC110" s="99"/>
      <c r="AD110" s="183"/>
      <c r="AE110" s="99"/>
      <c r="AF110" s="183"/>
      <c r="AG110" s="99"/>
      <c r="AH110" s="183"/>
      <c r="AI110" s="99"/>
      <c r="AJ110" s="183"/>
      <c r="AK110" s="99"/>
      <c r="AL110" s="183"/>
      <c r="AM110" s="99"/>
      <c r="AN110" s="183"/>
      <c r="AO110" s="99"/>
      <c r="AP110" s="183"/>
      <c r="AQ110" s="99"/>
      <c r="AR110" s="99"/>
      <c r="AS110" s="99"/>
      <c r="AT110" s="188"/>
      <c r="AU110" s="99"/>
      <c r="AV110" s="188"/>
      <c r="AW110" s="99"/>
      <c r="AX110" s="99"/>
      <c r="AY110" s="99"/>
      <c r="AZ110" s="99"/>
      <c r="BA110" s="99"/>
      <c r="BB110" s="99"/>
      <c r="BC110" s="99"/>
      <c r="BD110" s="99"/>
      <c r="BE110" s="175"/>
      <c r="BF110" s="163"/>
      <c r="BG110" s="76"/>
    </row>
    <row r="111" spans="1:58" ht="18">
      <c r="A111" s="154" t="s">
        <v>43</v>
      </c>
      <c r="B111" s="76"/>
      <c r="C111" s="167" t="s">
        <v>266</v>
      </c>
      <c r="D111" s="76" t="s">
        <v>44</v>
      </c>
      <c r="E111" s="77" t="s">
        <v>0</v>
      </c>
      <c r="F111" s="181"/>
      <c r="G111" s="77" t="s">
        <v>1</v>
      </c>
      <c r="H111" s="181"/>
      <c r="I111" s="77" t="s">
        <v>2</v>
      </c>
      <c r="J111" s="181"/>
      <c r="K111" s="77" t="s">
        <v>3</v>
      </c>
      <c r="L111" s="181"/>
      <c r="M111" s="77" t="s">
        <v>4</v>
      </c>
      <c r="N111" s="181"/>
      <c r="O111" s="77" t="s">
        <v>5</v>
      </c>
      <c r="P111" s="181"/>
      <c r="Q111" s="77" t="s">
        <v>6</v>
      </c>
      <c r="R111" s="181"/>
      <c r="S111" s="77" t="s">
        <v>7</v>
      </c>
      <c r="T111" s="181"/>
      <c r="U111" s="77" t="s">
        <v>8</v>
      </c>
      <c r="V111" s="181"/>
      <c r="W111" s="77" t="s">
        <v>9</v>
      </c>
      <c r="X111" s="181"/>
      <c r="Y111" s="77" t="s">
        <v>10</v>
      </c>
      <c r="Z111" s="181"/>
      <c r="AA111" s="77" t="s">
        <v>11</v>
      </c>
      <c r="AB111" s="181"/>
      <c r="AC111" s="77" t="s">
        <v>12</v>
      </c>
      <c r="AD111" s="181"/>
      <c r="AE111" s="77" t="s">
        <v>13</v>
      </c>
      <c r="AF111" s="181"/>
      <c r="AG111" s="77" t="s">
        <v>14</v>
      </c>
      <c r="AH111" s="181"/>
      <c r="AI111" s="77" t="s">
        <v>15</v>
      </c>
      <c r="AJ111" s="181"/>
      <c r="AK111" s="77" t="s">
        <v>16</v>
      </c>
      <c r="AL111" s="181"/>
      <c r="AM111" s="77" t="s">
        <v>17</v>
      </c>
      <c r="AN111" s="181"/>
      <c r="AO111" s="77" t="s">
        <v>18</v>
      </c>
      <c r="AP111" s="181"/>
      <c r="AQ111" s="77" t="s">
        <v>19</v>
      </c>
      <c r="AR111" s="76"/>
      <c r="AS111" s="76"/>
      <c r="AT111" s="189"/>
      <c r="AU111" s="76"/>
      <c r="AV111" s="189"/>
      <c r="AW111" s="137"/>
      <c r="AX111" s="137"/>
      <c r="AY111" s="137"/>
      <c r="AZ111" s="137"/>
      <c r="BA111" s="140"/>
      <c r="BB111" s="136"/>
      <c r="BC111" s="137"/>
      <c r="BD111" s="136"/>
      <c r="BE111" s="137"/>
      <c r="BF111" s="157"/>
    </row>
    <row r="112" spans="1:58" ht="15" customHeight="1">
      <c r="A112" s="156" t="s">
        <v>253</v>
      </c>
      <c r="B112" s="233" t="s">
        <v>3</v>
      </c>
      <c r="C112" s="129" t="s">
        <v>267</v>
      </c>
      <c r="D112" s="76" t="s">
        <v>38</v>
      </c>
      <c r="E112" s="77" t="s">
        <v>149</v>
      </c>
      <c r="F112" s="181"/>
      <c r="G112" s="77" t="s">
        <v>46</v>
      </c>
      <c r="H112" s="181"/>
      <c r="I112" s="77" t="s">
        <v>150</v>
      </c>
      <c r="J112" s="181"/>
      <c r="K112" s="77" t="s">
        <v>149</v>
      </c>
      <c r="L112" s="181"/>
      <c r="M112" s="77" t="s">
        <v>46</v>
      </c>
      <c r="N112" s="181"/>
      <c r="O112" s="77" t="s">
        <v>150</v>
      </c>
      <c r="P112" s="181"/>
      <c r="Q112" s="77" t="s">
        <v>149</v>
      </c>
      <c r="R112" s="181"/>
      <c r="S112" s="77" t="s">
        <v>46</v>
      </c>
      <c r="T112" s="181"/>
      <c r="U112" s="77" t="s">
        <v>150</v>
      </c>
      <c r="V112" s="181"/>
      <c r="W112" s="77" t="s">
        <v>149</v>
      </c>
      <c r="X112" s="181"/>
      <c r="Y112" s="77" t="s">
        <v>46</v>
      </c>
      <c r="Z112" s="181"/>
      <c r="AA112" s="77" t="s">
        <v>150</v>
      </c>
      <c r="AB112" s="181"/>
      <c r="AC112" s="77" t="s">
        <v>149</v>
      </c>
      <c r="AD112" s="181"/>
      <c r="AE112" s="77" t="s">
        <v>273</v>
      </c>
      <c r="AF112" s="181"/>
      <c r="AG112" s="77" t="s">
        <v>150</v>
      </c>
      <c r="AH112" s="181"/>
      <c r="AI112" s="77" t="s">
        <v>149</v>
      </c>
      <c r="AJ112" s="181"/>
      <c r="AK112" s="77" t="s">
        <v>150</v>
      </c>
      <c r="AL112" s="181"/>
      <c r="AM112" s="77" t="s">
        <v>46</v>
      </c>
      <c r="AN112" s="181"/>
      <c r="AO112" s="77" t="s">
        <v>150</v>
      </c>
      <c r="AP112" s="181"/>
      <c r="AQ112" s="77" t="s">
        <v>150</v>
      </c>
      <c r="AR112" s="222" t="s">
        <v>18</v>
      </c>
      <c r="AS112" s="223">
        <f>E115+G115+I115+K115+M115+O115+Q115+S115+U115+AA115</f>
        <v>0.1306712962962963</v>
      </c>
      <c r="AT112" s="224" t="s">
        <v>16</v>
      </c>
      <c r="AU112" s="223">
        <f>W115+Y115+AC115+AE115+AG115+AI115+AK115+AM115+AO115+AQ115</f>
        <v>0.19331018518518517</v>
      </c>
      <c r="AV112" s="225" t="s">
        <v>18</v>
      </c>
      <c r="AW112" s="138" t="s">
        <v>253</v>
      </c>
      <c r="AX112" s="139">
        <f>I115+O115+U115+AA115+AG115+AK115+AO115+AQ115</f>
        <v>0.11559027777777779</v>
      </c>
      <c r="AY112" s="139">
        <f>I115+O115+U115+AA115</f>
        <v>0.04815972222222224</v>
      </c>
      <c r="AZ112" s="139">
        <f>AX112-AY112</f>
        <v>0.06743055555555555</v>
      </c>
      <c r="BA112" s="140">
        <v>4</v>
      </c>
      <c r="BB112" s="136">
        <f>AY112/BA112</f>
        <v>0.01203993055555556</v>
      </c>
      <c r="BC112" s="137">
        <v>4</v>
      </c>
      <c r="BD112" s="136">
        <f>AZ112/BC112</f>
        <v>0.016857638888888887</v>
      </c>
      <c r="BE112" s="137">
        <f>RANK(BB112,BB4:BB120,1)</f>
        <v>40</v>
      </c>
      <c r="BF112" s="157">
        <f>RANK(BD112,BD4:BD120,1)</f>
        <v>41</v>
      </c>
    </row>
    <row r="113" spans="1:58" ht="15" customHeight="1">
      <c r="A113" s="156" t="s">
        <v>254</v>
      </c>
      <c r="B113" s="233"/>
      <c r="C113" s="129" t="s">
        <v>268</v>
      </c>
      <c r="D113" s="2" t="s">
        <v>210</v>
      </c>
      <c r="E113" s="89" t="s">
        <v>46</v>
      </c>
      <c r="F113" s="182"/>
      <c r="G113" s="77" t="s">
        <v>46</v>
      </c>
      <c r="H113" s="181"/>
      <c r="I113" s="77" t="s">
        <v>46</v>
      </c>
      <c r="J113" s="181"/>
      <c r="K113" s="77" t="s">
        <v>46</v>
      </c>
      <c r="L113" s="181"/>
      <c r="M113" s="77" t="s">
        <v>46</v>
      </c>
      <c r="N113" s="181"/>
      <c r="O113" s="77" t="s">
        <v>46</v>
      </c>
      <c r="P113" s="181"/>
      <c r="Q113" s="77" t="s">
        <v>46</v>
      </c>
      <c r="R113" s="181"/>
      <c r="S113" s="77" t="s">
        <v>46</v>
      </c>
      <c r="T113" s="181"/>
      <c r="U113" s="77" t="s">
        <v>46</v>
      </c>
      <c r="V113" s="181"/>
      <c r="W113" s="77" t="s">
        <v>45</v>
      </c>
      <c r="X113" s="181"/>
      <c r="Y113" s="77" t="s">
        <v>45</v>
      </c>
      <c r="Z113" s="181"/>
      <c r="AA113" s="77" t="s">
        <v>46</v>
      </c>
      <c r="AB113" s="181"/>
      <c r="AC113" s="77" t="s">
        <v>45</v>
      </c>
      <c r="AD113" s="181"/>
      <c r="AE113" s="77" t="s">
        <v>45</v>
      </c>
      <c r="AF113" s="181"/>
      <c r="AG113" s="77" t="s">
        <v>45</v>
      </c>
      <c r="AH113" s="181"/>
      <c r="AI113" s="77" t="s">
        <v>45</v>
      </c>
      <c r="AJ113" s="181"/>
      <c r="AK113" s="77" t="s">
        <v>45</v>
      </c>
      <c r="AL113" s="181"/>
      <c r="AM113" s="77" t="s">
        <v>45</v>
      </c>
      <c r="AN113" s="181"/>
      <c r="AO113" s="77" t="s">
        <v>45</v>
      </c>
      <c r="AP113" s="181"/>
      <c r="AQ113" s="77" t="s">
        <v>45</v>
      </c>
      <c r="AR113" s="222"/>
      <c r="AS113" s="223"/>
      <c r="AT113" s="224"/>
      <c r="AU113" s="223"/>
      <c r="AV113" s="225"/>
      <c r="AW113" s="138" t="s">
        <v>254</v>
      </c>
      <c r="AX113" s="139">
        <f>G115+M115+S115+Y115+AE115+AM115</f>
        <v>0.09711805555555558</v>
      </c>
      <c r="AY113" s="139">
        <f>G115+M115+S115</f>
        <v>0.038148148148148146</v>
      </c>
      <c r="AZ113" s="139">
        <f>AX113-AY113</f>
        <v>0.058969907407407436</v>
      </c>
      <c r="BA113" s="140">
        <v>3</v>
      </c>
      <c r="BB113" s="136">
        <f>AY113/BA113</f>
        <v>0.012716049382716048</v>
      </c>
      <c r="BC113" s="137">
        <v>3</v>
      </c>
      <c r="BD113" s="136">
        <f>AZ113/BC113</f>
        <v>0.019656635802469145</v>
      </c>
      <c r="BE113" s="137">
        <f>RANK(BB113,BB4:BB120,1)</f>
        <v>44</v>
      </c>
      <c r="BF113" s="157">
        <f>RANK(BD113,BD4:BD120,1)</f>
        <v>55</v>
      </c>
    </row>
    <row r="114" spans="1:58" ht="15" customHeight="1">
      <c r="A114" s="156" t="s">
        <v>255</v>
      </c>
      <c r="B114" s="233"/>
      <c r="C114" s="129" t="s">
        <v>269</v>
      </c>
      <c r="D114" s="76" t="s">
        <v>40</v>
      </c>
      <c r="E114" s="3">
        <v>0.014120370370370368</v>
      </c>
      <c r="F114" s="179" t="s">
        <v>18</v>
      </c>
      <c r="G114" s="3">
        <v>0.02642361111111111</v>
      </c>
      <c r="H114" s="179" t="s">
        <v>14</v>
      </c>
      <c r="I114" s="3">
        <v>0.03819444444444444</v>
      </c>
      <c r="J114" s="179" t="s">
        <v>15</v>
      </c>
      <c r="K114" s="3">
        <v>0.05299768518518518</v>
      </c>
      <c r="L114" s="179" t="s">
        <v>15</v>
      </c>
      <c r="M114" s="3">
        <v>0.06574074074074074</v>
      </c>
      <c r="N114" s="179" t="s">
        <v>14</v>
      </c>
      <c r="O114" s="3">
        <v>0.07782407407407409</v>
      </c>
      <c r="P114" s="179" t="s">
        <v>13</v>
      </c>
      <c r="Q114" s="3">
        <v>0.09326388888888888</v>
      </c>
      <c r="R114" s="179" t="s">
        <v>14</v>
      </c>
      <c r="S114" s="3">
        <v>0.10636574074074073</v>
      </c>
      <c r="T114" s="179" t="s">
        <v>13</v>
      </c>
      <c r="U114" s="3">
        <v>0.11844907407407408</v>
      </c>
      <c r="V114" s="179" t="s">
        <v>13</v>
      </c>
      <c r="W114" s="3">
        <v>0.13950231481481482</v>
      </c>
      <c r="X114" s="179" t="s">
        <v>16</v>
      </c>
      <c r="Y114" s="3">
        <v>0.15863425925925925</v>
      </c>
      <c r="Z114" s="179" t="s">
        <v>17</v>
      </c>
      <c r="AA114" s="3">
        <v>0.17085648148148147</v>
      </c>
      <c r="AB114" s="179" t="s">
        <v>17</v>
      </c>
      <c r="AC114" s="3">
        <v>0.19317129629629629</v>
      </c>
      <c r="AD114" s="179" t="s">
        <v>17</v>
      </c>
      <c r="AE114" s="3">
        <v>0.2133912037037037</v>
      </c>
      <c r="AF114" s="179" t="s">
        <v>17</v>
      </c>
      <c r="AG114" s="3">
        <v>0.22870370370370371</v>
      </c>
      <c r="AH114" s="179" t="s">
        <v>17</v>
      </c>
      <c r="AI114" s="3">
        <v>0.25224537037037037</v>
      </c>
      <c r="AJ114" s="179" t="s">
        <v>17</v>
      </c>
      <c r="AK114" s="3">
        <v>0.269375</v>
      </c>
      <c r="AL114" s="179" t="s">
        <v>17</v>
      </c>
      <c r="AM114" s="3">
        <v>0.28899305555555554</v>
      </c>
      <c r="AN114" s="179" t="s">
        <v>18</v>
      </c>
      <c r="AO114" s="3">
        <v>0.3058796296296296</v>
      </c>
      <c r="AP114" s="179" t="s">
        <v>17</v>
      </c>
      <c r="AQ114" s="26">
        <v>0.3239814814814815</v>
      </c>
      <c r="AR114" s="222"/>
      <c r="AS114" s="223"/>
      <c r="AT114" s="224"/>
      <c r="AU114" s="223"/>
      <c r="AV114" s="225"/>
      <c r="AW114" s="138" t="s">
        <v>255</v>
      </c>
      <c r="AX114" s="139">
        <f>E115+K115+Q115+W115+AC115+AI115</f>
        <v>0.11127314814814811</v>
      </c>
      <c r="AY114" s="139">
        <f>E115+K115+Q115</f>
        <v>0.0443634259259259</v>
      </c>
      <c r="AZ114" s="139">
        <f>AX114-AY114</f>
        <v>0.0669097222222222</v>
      </c>
      <c r="BA114" s="140">
        <v>3</v>
      </c>
      <c r="BB114" s="136">
        <f>AY114/BA114</f>
        <v>0.0147878086419753</v>
      </c>
      <c r="BC114" s="137">
        <v>3</v>
      </c>
      <c r="BD114" s="136">
        <f>AZ114/BC114</f>
        <v>0.022303240740740735</v>
      </c>
      <c r="BE114" s="137">
        <f>RANK(BB114,BB4:BB120,1)</f>
        <v>57</v>
      </c>
      <c r="BF114" s="157">
        <f>RANK(BD114,BD4:BD120,1)</f>
        <v>58</v>
      </c>
    </row>
    <row r="115" spans="1:59" ht="15.75" customHeight="1">
      <c r="A115" s="154"/>
      <c r="B115" s="76"/>
      <c r="C115" s="92"/>
      <c r="D115" s="76" t="s">
        <v>41</v>
      </c>
      <c r="E115" s="8">
        <f>E114-0</f>
        <v>0.014120370370370368</v>
      </c>
      <c r="F115" s="180"/>
      <c r="G115" s="8">
        <f>G114-E114</f>
        <v>0.012303240740740741</v>
      </c>
      <c r="H115" s="180"/>
      <c r="I115" s="8">
        <f>I114-G114</f>
        <v>0.011770833333333331</v>
      </c>
      <c r="J115" s="180"/>
      <c r="K115" s="8">
        <f>K114-I114</f>
        <v>0.014803240740740742</v>
      </c>
      <c r="L115" s="180"/>
      <c r="M115" s="8">
        <f>M114-K114</f>
        <v>0.012743055555555556</v>
      </c>
      <c r="N115" s="180"/>
      <c r="O115" s="8">
        <f>O114-M114</f>
        <v>0.012083333333333349</v>
      </c>
      <c r="P115" s="180"/>
      <c r="Q115" s="8">
        <f>Q114-O114</f>
        <v>0.015439814814814795</v>
      </c>
      <c r="R115" s="180"/>
      <c r="S115" s="8">
        <f>S114-Q114</f>
        <v>0.01310185185185185</v>
      </c>
      <c r="T115" s="180"/>
      <c r="U115" s="8">
        <f>U114-S114</f>
        <v>0.012083333333333349</v>
      </c>
      <c r="V115" s="180"/>
      <c r="W115" s="8">
        <f>W114-U114</f>
        <v>0.021053240740740733</v>
      </c>
      <c r="X115" s="180"/>
      <c r="Y115" s="8">
        <f>Y114-W114</f>
        <v>0.019131944444444438</v>
      </c>
      <c r="Z115" s="180"/>
      <c r="AA115" s="8">
        <f>AA114-Y114</f>
        <v>0.012222222222222218</v>
      </c>
      <c r="AB115" s="180"/>
      <c r="AC115" s="8">
        <f>AC114-AA114</f>
        <v>0.022314814814814815</v>
      </c>
      <c r="AD115" s="180"/>
      <c r="AE115" s="8">
        <f>AE114-AC114</f>
        <v>0.020219907407407423</v>
      </c>
      <c r="AF115" s="180"/>
      <c r="AG115" s="8">
        <f>AG114-AE114</f>
        <v>0.015312500000000007</v>
      </c>
      <c r="AH115" s="180"/>
      <c r="AI115" s="8">
        <f>AI114-AG114</f>
        <v>0.023541666666666655</v>
      </c>
      <c r="AJ115" s="180"/>
      <c r="AK115" s="8">
        <f>AK114-AI114</f>
        <v>0.017129629629629606</v>
      </c>
      <c r="AL115" s="180"/>
      <c r="AM115" s="8">
        <f>AM114-AK114</f>
        <v>0.01961805555555557</v>
      </c>
      <c r="AN115" s="180"/>
      <c r="AO115" s="8">
        <f>AO114-AM114</f>
        <v>0.016886574074074068</v>
      </c>
      <c r="AP115" s="180"/>
      <c r="AQ115" s="8">
        <f>AQ114-AO114</f>
        <v>0.01810185185185187</v>
      </c>
      <c r="AR115" s="222"/>
      <c r="AS115" s="223"/>
      <c r="AT115" s="224"/>
      <c r="AU115" s="223"/>
      <c r="AV115" s="225"/>
      <c r="AW115" s="93"/>
      <c r="AX115" s="149"/>
      <c r="AY115" s="149"/>
      <c r="AZ115" s="149"/>
      <c r="BA115" s="151"/>
      <c r="BB115" s="151"/>
      <c r="BC115" s="151"/>
      <c r="BD115" s="151"/>
      <c r="BE115" s="137"/>
      <c r="BF115" s="161"/>
      <c r="BG115" s="76"/>
    </row>
    <row r="116" spans="1:59" ht="3" customHeight="1">
      <c r="A116" s="159"/>
      <c r="B116" s="99"/>
      <c r="C116" s="168"/>
      <c r="D116" s="99"/>
      <c r="E116" s="99"/>
      <c r="F116" s="183"/>
      <c r="G116" s="99"/>
      <c r="H116" s="183"/>
      <c r="I116" s="99"/>
      <c r="J116" s="183"/>
      <c r="K116" s="99"/>
      <c r="L116" s="183"/>
      <c r="M116" s="99"/>
      <c r="N116" s="183"/>
      <c r="O116" s="99"/>
      <c r="P116" s="183"/>
      <c r="Q116" s="99"/>
      <c r="R116" s="183"/>
      <c r="S116" s="99"/>
      <c r="T116" s="183"/>
      <c r="U116" s="99"/>
      <c r="V116" s="183"/>
      <c r="W116" s="99"/>
      <c r="X116" s="183"/>
      <c r="Y116" s="99"/>
      <c r="Z116" s="183"/>
      <c r="AA116" s="99"/>
      <c r="AB116" s="183"/>
      <c r="AC116" s="99"/>
      <c r="AD116" s="183"/>
      <c r="AE116" s="99"/>
      <c r="AF116" s="183"/>
      <c r="AG116" s="99"/>
      <c r="AH116" s="183"/>
      <c r="AI116" s="99"/>
      <c r="AJ116" s="183"/>
      <c r="AK116" s="99"/>
      <c r="AL116" s="183"/>
      <c r="AM116" s="99"/>
      <c r="AN116" s="183"/>
      <c r="AO116" s="99"/>
      <c r="AP116" s="183"/>
      <c r="AQ116" s="99"/>
      <c r="AR116" s="99"/>
      <c r="AS116" s="99"/>
      <c r="AT116" s="188"/>
      <c r="AU116" s="99"/>
      <c r="AV116" s="188"/>
      <c r="AW116" s="99"/>
      <c r="AX116" s="99"/>
      <c r="AY116" s="99"/>
      <c r="AZ116" s="99"/>
      <c r="BA116" s="99"/>
      <c r="BB116" s="99"/>
      <c r="BC116" s="99"/>
      <c r="BD116" s="99"/>
      <c r="BE116" s="175"/>
      <c r="BF116" s="163"/>
      <c r="BG116" s="76"/>
    </row>
    <row r="117" spans="1:58" ht="18">
      <c r="A117" s="154" t="s">
        <v>43</v>
      </c>
      <c r="B117" s="76"/>
      <c r="C117" s="167" t="s">
        <v>270</v>
      </c>
      <c r="D117" s="76" t="s">
        <v>44</v>
      </c>
      <c r="E117" s="77" t="s">
        <v>0</v>
      </c>
      <c r="F117" s="181"/>
      <c r="G117" s="77" t="s">
        <v>1</v>
      </c>
      <c r="H117" s="181"/>
      <c r="I117" s="77" t="s">
        <v>2</v>
      </c>
      <c r="J117" s="181"/>
      <c r="K117" s="77" t="s">
        <v>3</v>
      </c>
      <c r="L117" s="181"/>
      <c r="M117" s="77" t="s">
        <v>4</v>
      </c>
      <c r="N117" s="181"/>
      <c r="O117" s="77" t="s">
        <v>5</v>
      </c>
      <c r="P117" s="181"/>
      <c r="Q117" s="77" t="s">
        <v>6</v>
      </c>
      <c r="R117" s="181"/>
      <c r="S117" s="77" t="s">
        <v>7</v>
      </c>
      <c r="T117" s="181"/>
      <c r="U117" s="77" t="s">
        <v>8</v>
      </c>
      <c r="V117" s="181"/>
      <c r="W117" s="77" t="s">
        <v>9</v>
      </c>
      <c r="X117" s="181"/>
      <c r="Y117" s="77" t="s">
        <v>10</v>
      </c>
      <c r="Z117" s="181"/>
      <c r="AA117" s="77" t="s">
        <v>11</v>
      </c>
      <c r="AB117" s="181"/>
      <c r="AC117" s="77" t="s">
        <v>12</v>
      </c>
      <c r="AD117" s="181"/>
      <c r="AE117" s="77" t="s">
        <v>13</v>
      </c>
      <c r="AF117" s="181"/>
      <c r="AG117" s="77" t="s">
        <v>14</v>
      </c>
      <c r="AH117" s="181"/>
      <c r="AI117" s="77" t="s">
        <v>15</v>
      </c>
      <c r="AJ117" s="181"/>
      <c r="AK117" s="77" t="s">
        <v>16</v>
      </c>
      <c r="AL117" s="181"/>
      <c r="AM117" s="77" t="s">
        <v>17</v>
      </c>
      <c r="AN117" s="181"/>
      <c r="AO117" s="77" t="s">
        <v>18</v>
      </c>
      <c r="AP117" s="181"/>
      <c r="AQ117" s="77" t="s">
        <v>19</v>
      </c>
      <c r="AR117" s="76"/>
      <c r="AS117" s="76"/>
      <c r="AT117" s="189"/>
      <c r="AU117" s="76"/>
      <c r="AV117" s="189"/>
      <c r="AW117" s="137"/>
      <c r="AX117" s="137"/>
      <c r="AY117" s="137"/>
      <c r="AZ117" s="137"/>
      <c r="BA117" s="140"/>
      <c r="BB117" s="136"/>
      <c r="BC117" s="137"/>
      <c r="BD117" s="136"/>
      <c r="BE117" s="137"/>
      <c r="BF117" s="157"/>
    </row>
    <row r="118" spans="1:58" ht="15" customHeight="1">
      <c r="A118" s="156" t="s">
        <v>256</v>
      </c>
      <c r="B118" s="231" t="s">
        <v>6</v>
      </c>
      <c r="C118" s="81" t="s">
        <v>271</v>
      </c>
      <c r="D118" s="76" t="s">
        <v>38</v>
      </c>
      <c r="E118" s="77" t="s">
        <v>150</v>
      </c>
      <c r="F118" s="181"/>
      <c r="G118" s="77" t="s">
        <v>149</v>
      </c>
      <c r="H118" s="181"/>
      <c r="I118" s="77" t="s">
        <v>46</v>
      </c>
      <c r="J118" s="181"/>
      <c r="K118" s="77" t="s">
        <v>150</v>
      </c>
      <c r="L118" s="181"/>
      <c r="M118" s="77" t="s">
        <v>149</v>
      </c>
      <c r="N118" s="181"/>
      <c r="O118" s="77" t="s">
        <v>46</v>
      </c>
      <c r="P118" s="181"/>
      <c r="Q118" s="77" t="s">
        <v>150</v>
      </c>
      <c r="R118" s="181"/>
      <c r="S118" s="77" t="s">
        <v>149</v>
      </c>
      <c r="T118" s="181"/>
      <c r="U118" s="77" t="s">
        <v>46</v>
      </c>
      <c r="V118" s="181"/>
      <c r="W118" s="77" t="s">
        <v>150</v>
      </c>
      <c r="X118" s="181"/>
      <c r="Y118" s="77" t="s">
        <v>46</v>
      </c>
      <c r="Z118" s="181"/>
      <c r="AA118" s="77" t="s">
        <v>150</v>
      </c>
      <c r="AB118" s="181"/>
      <c r="AC118" s="77" t="s">
        <v>149</v>
      </c>
      <c r="AD118" s="181"/>
      <c r="AE118" s="77" t="s">
        <v>46</v>
      </c>
      <c r="AF118" s="181"/>
      <c r="AG118" s="77" t="s">
        <v>150</v>
      </c>
      <c r="AH118" s="181"/>
      <c r="AI118" s="77" t="s">
        <v>149</v>
      </c>
      <c r="AJ118" s="181"/>
      <c r="AK118" s="77" t="s">
        <v>46</v>
      </c>
      <c r="AL118" s="181"/>
      <c r="AM118" s="77" t="s">
        <v>150</v>
      </c>
      <c r="AN118" s="181"/>
      <c r="AO118" s="77" t="s">
        <v>46</v>
      </c>
      <c r="AP118" s="181"/>
      <c r="AQ118" s="77" t="s">
        <v>150</v>
      </c>
      <c r="AR118" s="222" t="s">
        <v>11</v>
      </c>
      <c r="AS118" s="223">
        <f>E121+G121+K121+W121+Y121+AA121+AC121+AE121+AG121+AI121</f>
        <v>0.12461805555555558</v>
      </c>
      <c r="AT118" s="224" t="s">
        <v>15</v>
      </c>
      <c r="AU118" s="223">
        <f>I121+M121+O121+Q121+S121+U121+AK121+AM121+AO121+AQ121</f>
        <v>0.14840277777777777</v>
      </c>
      <c r="AV118" s="225" t="s">
        <v>10</v>
      </c>
      <c r="AW118" s="138" t="s">
        <v>256</v>
      </c>
      <c r="AX118" s="139">
        <f>E121+K121+Q121+W121+AA121+AG121+AM121+AQ121</f>
        <v>0.09725694444444438</v>
      </c>
      <c r="AY118" s="139">
        <f>E121+K121+W121+AA121+AG121</f>
        <v>0.05340277777777775</v>
      </c>
      <c r="AZ118" s="139">
        <f>AX118-AY118</f>
        <v>0.04385416666666663</v>
      </c>
      <c r="BA118" s="140">
        <v>5</v>
      </c>
      <c r="BB118" s="136">
        <f>AY118/BA118</f>
        <v>0.01068055555555555</v>
      </c>
      <c r="BC118" s="137">
        <v>3</v>
      </c>
      <c r="BD118" s="136">
        <f>AZ118/BC118</f>
        <v>0.014618055555555544</v>
      </c>
      <c r="BE118" s="137">
        <f>RANK(BB118,BB4:BB120,1)</f>
        <v>17</v>
      </c>
      <c r="BF118" s="157">
        <f>RANK(BD118,BD4:BD120,1)</f>
        <v>29</v>
      </c>
    </row>
    <row r="119" spans="1:58" ht="15" customHeight="1">
      <c r="A119" s="156" t="s">
        <v>257</v>
      </c>
      <c r="B119" s="231"/>
      <c r="C119" s="81" t="s">
        <v>272</v>
      </c>
      <c r="D119" s="2" t="s">
        <v>210</v>
      </c>
      <c r="E119" s="89" t="s">
        <v>46</v>
      </c>
      <c r="F119" s="182"/>
      <c r="G119" s="77" t="s">
        <v>46</v>
      </c>
      <c r="H119" s="181"/>
      <c r="I119" s="77" t="s">
        <v>45</v>
      </c>
      <c r="J119" s="181"/>
      <c r="K119" s="77" t="s">
        <v>46</v>
      </c>
      <c r="L119" s="181"/>
      <c r="M119" s="77" t="s">
        <v>45</v>
      </c>
      <c r="N119" s="181"/>
      <c r="O119" s="77" t="s">
        <v>45</v>
      </c>
      <c r="P119" s="181"/>
      <c r="Q119" s="77" t="s">
        <v>45</v>
      </c>
      <c r="R119" s="181"/>
      <c r="S119" s="77" t="s">
        <v>45</v>
      </c>
      <c r="T119" s="181"/>
      <c r="U119" s="77" t="s">
        <v>45</v>
      </c>
      <c r="V119" s="181"/>
      <c r="W119" s="77" t="s">
        <v>46</v>
      </c>
      <c r="X119" s="181"/>
      <c r="Y119" s="77" t="s">
        <v>46</v>
      </c>
      <c r="Z119" s="181"/>
      <c r="AA119" s="77" t="s">
        <v>46</v>
      </c>
      <c r="AB119" s="181"/>
      <c r="AC119" s="77" t="s">
        <v>46</v>
      </c>
      <c r="AD119" s="181"/>
      <c r="AE119" s="77" t="s">
        <v>46</v>
      </c>
      <c r="AF119" s="181"/>
      <c r="AG119" s="77" t="s">
        <v>46</v>
      </c>
      <c r="AH119" s="181"/>
      <c r="AI119" s="77" t="s">
        <v>46</v>
      </c>
      <c r="AJ119" s="181"/>
      <c r="AK119" s="77" t="s">
        <v>45</v>
      </c>
      <c r="AL119" s="181"/>
      <c r="AM119" s="77" t="s">
        <v>45</v>
      </c>
      <c r="AN119" s="181"/>
      <c r="AO119" s="77" t="s">
        <v>45</v>
      </c>
      <c r="AP119" s="181"/>
      <c r="AQ119" s="77" t="s">
        <v>45</v>
      </c>
      <c r="AR119" s="222"/>
      <c r="AS119" s="223"/>
      <c r="AT119" s="224"/>
      <c r="AU119" s="223"/>
      <c r="AV119" s="225"/>
      <c r="AW119" s="138" t="s">
        <v>257</v>
      </c>
      <c r="AX119" s="139">
        <f>I121+O121+U121+Y121+AE121+AK121+AO121</f>
        <v>0.09030092592592597</v>
      </c>
      <c r="AY119" s="139">
        <f>Y121+AE121</f>
        <v>0.02474537037037039</v>
      </c>
      <c r="AZ119" s="139">
        <f>AX119-AY119</f>
        <v>0.06555555555555558</v>
      </c>
      <c r="BA119" s="140">
        <v>2</v>
      </c>
      <c r="BB119" s="136">
        <f>AY119/BA119</f>
        <v>0.012372685185185195</v>
      </c>
      <c r="BC119" s="137">
        <v>5</v>
      </c>
      <c r="BD119" s="136">
        <f>AZ119/BC119</f>
        <v>0.013111111111111115</v>
      </c>
      <c r="BE119" s="137">
        <f>RANK(BB119,BB4:BB120,1)</f>
        <v>43</v>
      </c>
      <c r="BF119" s="157">
        <f>RANK(BD119,BD4:BD120,1)</f>
        <v>14</v>
      </c>
    </row>
    <row r="120" spans="1:58" ht="15" customHeight="1">
      <c r="A120" s="156" t="s">
        <v>258</v>
      </c>
      <c r="B120" s="231"/>
      <c r="C120" s="81" t="s">
        <v>185</v>
      </c>
      <c r="D120" s="76" t="s">
        <v>40</v>
      </c>
      <c r="E120" s="3">
        <v>0.010462962962962964</v>
      </c>
      <c r="F120" s="179" t="s">
        <v>6</v>
      </c>
      <c r="G120" s="3">
        <v>0.026620370370370374</v>
      </c>
      <c r="H120" s="179" t="s">
        <v>15</v>
      </c>
      <c r="I120" s="3">
        <v>0.03789351851851852</v>
      </c>
      <c r="J120" s="179" t="s">
        <v>13</v>
      </c>
      <c r="K120" s="3">
        <v>0.04819444444444445</v>
      </c>
      <c r="L120" s="179" t="s">
        <v>12</v>
      </c>
      <c r="M120" s="3">
        <v>0.06708333333333333</v>
      </c>
      <c r="N120" s="179" t="s">
        <v>15</v>
      </c>
      <c r="O120" s="3">
        <v>0.07886574074074075</v>
      </c>
      <c r="P120" s="179" t="s">
        <v>15</v>
      </c>
      <c r="Q120" s="3">
        <v>0.09407407407407407</v>
      </c>
      <c r="R120" s="179" t="s">
        <v>15</v>
      </c>
      <c r="S120" s="3">
        <v>0.11417824074074073</v>
      </c>
      <c r="T120" s="179" t="s">
        <v>17</v>
      </c>
      <c r="U120" s="3">
        <v>0.1278125</v>
      </c>
      <c r="V120" s="179" t="s">
        <v>16</v>
      </c>
      <c r="W120" s="3">
        <v>0.13869212962962962</v>
      </c>
      <c r="X120" s="179" t="s">
        <v>15</v>
      </c>
      <c r="Y120" s="3">
        <v>0.15109953703703705</v>
      </c>
      <c r="Z120" s="179" t="s">
        <v>15</v>
      </c>
      <c r="AA120" s="3">
        <v>0.16185185185185186</v>
      </c>
      <c r="AB120" s="179" t="s">
        <v>15</v>
      </c>
      <c r="AC120" s="3">
        <v>0.17668981481481483</v>
      </c>
      <c r="AD120" s="179" t="s">
        <v>14</v>
      </c>
      <c r="AE120" s="3">
        <v>0.1890277777777778</v>
      </c>
      <c r="AF120" s="179" t="s">
        <v>14</v>
      </c>
      <c r="AG120" s="3">
        <v>0.2000347222222222</v>
      </c>
      <c r="AH120" s="179" t="s">
        <v>13</v>
      </c>
      <c r="AI120" s="3">
        <v>0.21550925925925926</v>
      </c>
      <c r="AJ120" s="179" t="s">
        <v>12</v>
      </c>
      <c r="AK120" s="3">
        <v>0.2287962962962963</v>
      </c>
      <c r="AL120" s="179" t="s">
        <v>11</v>
      </c>
      <c r="AM120" s="3">
        <v>0.2432175925925926</v>
      </c>
      <c r="AN120" s="179" t="s">
        <v>10</v>
      </c>
      <c r="AO120" s="3">
        <v>0.2587962962962963</v>
      </c>
      <c r="AP120" s="179" t="s">
        <v>11</v>
      </c>
      <c r="AQ120" s="26">
        <v>0.2730208333333333</v>
      </c>
      <c r="AR120" s="222"/>
      <c r="AS120" s="223"/>
      <c r="AT120" s="224"/>
      <c r="AU120" s="223"/>
      <c r="AV120" s="225"/>
      <c r="AW120" s="138" t="s">
        <v>258</v>
      </c>
      <c r="AX120" s="139">
        <f>G121+M121+S121+AC121+AI121</f>
        <v>0.08546296296296296</v>
      </c>
      <c r="AY120" s="139">
        <f>G121+AC121+AI121</f>
        <v>0.04646990740740743</v>
      </c>
      <c r="AZ120" s="139">
        <f>AX120-AY120</f>
        <v>0.03899305555555553</v>
      </c>
      <c r="BA120" s="140">
        <v>3</v>
      </c>
      <c r="BB120" s="136">
        <f>AY120/BA120</f>
        <v>0.015489969135802478</v>
      </c>
      <c r="BC120" s="137">
        <v>2</v>
      </c>
      <c r="BD120" s="136">
        <f>AZ120/BC120</f>
        <v>0.019496527777777765</v>
      </c>
      <c r="BE120" s="137">
        <f>RANK(BB120,BB4:BB120,1)</f>
        <v>59</v>
      </c>
      <c r="BF120" s="157">
        <f>RANK(BD120,BD4:BD120,1)</f>
        <v>53</v>
      </c>
    </row>
    <row r="121" spans="1:59" ht="15.75" customHeight="1">
      <c r="A121" s="154"/>
      <c r="B121" s="76"/>
      <c r="C121" s="76"/>
      <c r="D121" s="76" t="s">
        <v>41</v>
      </c>
      <c r="E121" s="8">
        <f>E120-0</f>
        <v>0.010462962962962964</v>
      </c>
      <c r="F121" s="180"/>
      <c r="G121" s="8">
        <f>G120-E120</f>
        <v>0.016157407407407412</v>
      </c>
      <c r="H121" s="180"/>
      <c r="I121" s="8">
        <f>I120-G120</f>
        <v>0.011273148148148147</v>
      </c>
      <c r="J121" s="180"/>
      <c r="K121" s="8">
        <f>K120-I120</f>
        <v>0.010300925925925929</v>
      </c>
      <c r="L121" s="180"/>
      <c r="M121" s="8">
        <f>M120-K120</f>
        <v>0.01888888888888888</v>
      </c>
      <c r="N121" s="180"/>
      <c r="O121" s="8">
        <f>O120-M120</f>
        <v>0.011782407407407422</v>
      </c>
      <c r="P121" s="180"/>
      <c r="Q121" s="8">
        <f>Q120-O120</f>
        <v>0.015208333333333324</v>
      </c>
      <c r="R121" s="180"/>
      <c r="S121" s="8">
        <f>S120-Q120</f>
        <v>0.02010416666666666</v>
      </c>
      <c r="T121" s="180"/>
      <c r="U121" s="8">
        <f>U120-S120</f>
        <v>0.013634259259259263</v>
      </c>
      <c r="V121" s="180"/>
      <c r="W121" s="8">
        <f>W120-U120</f>
        <v>0.010879629629629628</v>
      </c>
      <c r="X121" s="180"/>
      <c r="Y121" s="8">
        <f>Y120-W120</f>
        <v>0.012407407407407423</v>
      </c>
      <c r="Z121" s="180"/>
      <c r="AA121" s="8">
        <f>AA120-Y120</f>
        <v>0.010752314814814812</v>
      </c>
      <c r="AB121" s="180"/>
      <c r="AC121" s="8">
        <f>AC120-AA120</f>
        <v>0.01483796296296297</v>
      </c>
      <c r="AD121" s="180"/>
      <c r="AE121" s="8">
        <f>AE120-AC120</f>
        <v>0.012337962962962967</v>
      </c>
      <c r="AF121" s="180"/>
      <c r="AG121" s="8">
        <f>AG120-AE120</f>
        <v>0.011006944444444416</v>
      </c>
      <c r="AH121" s="180"/>
      <c r="AI121" s="8">
        <f>AI120-AG120</f>
        <v>0.01547453703703705</v>
      </c>
      <c r="AJ121" s="180"/>
      <c r="AK121" s="8">
        <f>AK120-AI120</f>
        <v>0.013287037037037042</v>
      </c>
      <c r="AL121" s="180"/>
      <c r="AM121" s="8">
        <f>AM120-AK120</f>
        <v>0.014421296296296293</v>
      </c>
      <c r="AN121" s="180"/>
      <c r="AO121" s="8">
        <f>AO120-AM120</f>
        <v>0.015578703703703706</v>
      </c>
      <c r="AP121" s="180"/>
      <c r="AQ121" s="8">
        <f>AQ120-AO120</f>
        <v>0.014224537037037022</v>
      </c>
      <c r="AR121" s="222"/>
      <c r="AS121" s="223"/>
      <c r="AT121" s="224"/>
      <c r="AU121" s="223"/>
      <c r="AV121" s="225"/>
      <c r="AW121" s="93"/>
      <c r="AX121" s="149"/>
      <c r="AY121" s="149"/>
      <c r="AZ121" s="149"/>
      <c r="BA121" s="151"/>
      <c r="BB121" s="151"/>
      <c r="BC121" s="151"/>
      <c r="BD121" s="151"/>
      <c r="BE121" s="149"/>
      <c r="BF121" s="161"/>
      <c r="BG121" s="76"/>
    </row>
    <row r="122" spans="1:59" ht="3" customHeight="1" thickBot="1">
      <c r="A122" s="164"/>
      <c r="B122" s="165"/>
      <c r="C122" s="165"/>
      <c r="D122" s="165"/>
      <c r="E122" s="165"/>
      <c r="F122" s="184"/>
      <c r="G122" s="165"/>
      <c r="H122" s="184"/>
      <c r="I122" s="165"/>
      <c r="J122" s="184"/>
      <c r="K122" s="165"/>
      <c r="L122" s="184"/>
      <c r="M122" s="165"/>
      <c r="N122" s="184"/>
      <c r="O122" s="165"/>
      <c r="P122" s="184"/>
      <c r="Q122" s="165"/>
      <c r="R122" s="184"/>
      <c r="S122" s="165"/>
      <c r="T122" s="184"/>
      <c r="U122" s="165"/>
      <c r="V122" s="184"/>
      <c r="W122" s="165"/>
      <c r="X122" s="184"/>
      <c r="Y122" s="165"/>
      <c r="Z122" s="184"/>
      <c r="AA122" s="165"/>
      <c r="AB122" s="184"/>
      <c r="AC122" s="165"/>
      <c r="AD122" s="184"/>
      <c r="AE122" s="165"/>
      <c r="AF122" s="184"/>
      <c r="AG122" s="165"/>
      <c r="AH122" s="184"/>
      <c r="AI122" s="165"/>
      <c r="AJ122" s="184"/>
      <c r="AK122" s="165"/>
      <c r="AL122" s="184"/>
      <c r="AM122" s="165"/>
      <c r="AN122" s="184"/>
      <c r="AO122" s="165"/>
      <c r="AP122" s="184"/>
      <c r="AQ122" s="165"/>
      <c r="AR122" s="165"/>
      <c r="AS122" s="165"/>
      <c r="AT122" s="165"/>
      <c r="AU122" s="165"/>
      <c r="AV122" s="165"/>
      <c r="AW122" s="165"/>
      <c r="AX122" s="165"/>
      <c r="AY122" s="165"/>
      <c r="AZ122" s="165"/>
      <c r="BA122" s="165"/>
      <c r="BB122" s="165"/>
      <c r="BC122" s="165"/>
      <c r="BD122" s="165"/>
      <c r="BE122" s="165"/>
      <c r="BF122" s="166"/>
      <c r="BG122" s="76"/>
    </row>
  </sheetData>
  <sheetProtection/>
  <mergeCells count="133">
    <mergeCell ref="AU118:AU121"/>
    <mergeCell ref="AV118:AV121"/>
    <mergeCell ref="B118:B120"/>
    <mergeCell ref="AR118:AR121"/>
    <mergeCell ref="AS118:AS121"/>
    <mergeCell ref="AT118:AT121"/>
    <mergeCell ref="AU112:AU115"/>
    <mergeCell ref="AV112:AV115"/>
    <mergeCell ref="B106:B108"/>
    <mergeCell ref="AR106:AR109"/>
    <mergeCell ref="B112:B114"/>
    <mergeCell ref="AR112:AR115"/>
    <mergeCell ref="AS112:AS115"/>
    <mergeCell ref="AT112:AT115"/>
    <mergeCell ref="B100:B102"/>
    <mergeCell ref="AR100:AR103"/>
    <mergeCell ref="AS100:AS103"/>
    <mergeCell ref="AT100:AT103"/>
    <mergeCell ref="AU88:AU91"/>
    <mergeCell ref="AV88:AV91"/>
    <mergeCell ref="AS106:AS109"/>
    <mergeCell ref="AT106:AT109"/>
    <mergeCell ref="AU94:AU97"/>
    <mergeCell ref="AV94:AV97"/>
    <mergeCell ref="AU100:AU103"/>
    <mergeCell ref="AV100:AV103"/>
    <mergeCell ref="AU106:AU109"/>
    <mergeCell ref="AV106:AV109"/>
    <mergeCell ref="B94:B96"/>
    <mergeCell ref="AR94:AR97"/>
    <mergeCell ref="AS94:AS97"/>
    <mergeCell ref="AT94:AT97"/>
    <mergeCell ref="B88:B90"/>
    <mergeCell ref="AR88:AR91"/>
    <mergeCell ref="AS88:AS91"/>
    <mergeCell ref="AT88:AT91"/>
    <mergeCell ref="AU82:AU85"/>
    <mergeCell ref="AV82:AV85"/>
    <mergeCell ref="B82:B84"/>
    <mergeCell ref="AR82:AR85"/>
    <mergeCell ref="AS82:AS85"/>
    <mergeCell ref="AT82:AT85"/>
    <mergeCell ref="AU70:AU73"/>
    <mergeCell ref="AV70:AV73"/>
    <mergeCell ref="AU76:AU79"/>
    <mergeCell ref="AV76:AV79"/>
    <mergeCell ref="AU1:AU2"/>
    <mergeCell ref="AW1:AZ1"/>
    <mergeCell ref="B76:B78"/>
    <mergeCell ref="AR76:AR79"/>
    <mergeCell ref="AS76:AS79"/>
    <mergeCell ref="AT76:AT79"/>
    <mergeCell ref="B70:B72"/>
    <mergeCell ref="AR70:AR73"/>
    <mergeCell ref="AS70:AS73"/>
    <mergeCell ref="AT70:AT73"/>
    <mergeCell ref="A1:AQ2"/>
    <mergeCell ref="AR1:AR2"/>
    <mergeCell ref="AS1:AS2"/>
    <mergeCell ref="AT1:AT2"/>
    <mergeCell ref="AS46:AS49"/>
    <mergeCell ref="AU46:AU49"/>
    <mergeCell ref="AT4:AT7"/>
    <mergeCell ref="AT10:AT13"/>
    <mergeCell ref="AT16:AT19"/>
    <mergeCell ref="AU28:AU31"/>
    <mergeCell ref="AS34:AS37"/>
    <mergeCell ref="AU34:AU37"/>
    <mergeCell ref="AS40:AS43"/>
    <mergeCell ref="AU40:AU43"/>
    <mergeCell ref="AR46:AR49"/>
    <mergeCell ref="AS4:AS7"/>
    <mergeCell ref="AU4:AU7"/>
    <mergeCell ref="AS10:AS13"/>
    <mergeCell ref="AU10:AU13"/>
    <mergeCell ref="AS16:AS19"/>
    <mergeCell ref="AU16:AU19"/>
    <mergeCell ref="AS22:AS25"/>
    <mergeCell ref="AR34:AR37"/>
    <mergeCell ref="AR40:AR43"/>
    <mergeCell ref="B28:B30"/>
    <mergeCell ref="B34:B36"/>
    <mergeCell ref="B40:B42"/>
    <mergeCell ref="AR4:AR7"/>
    <mergeCell ref="AR10:AR13"/>
    <mergeCell ref="AR16:AR19"/>
    <mergeCell ref="AR22:AR25"/>
    <mergeCell ref="AR28:AR31"/>
    <mergeCell ref="BA1:BA2"/>
    <mergeCell ref="AV46:AV49"/>
    <mergeCell ref="AV16:AV19"/>
    <mergeCell ref="B4:B6"/>
    <mergeCell ref="B10:B12"/>
    <mergeCell ref="B16:B18"/>
    <mergeCell ref="AU22:AU25"/>
    <mergeCell ref="AS28:AS31"/>
    <mergeCell ref="B46:B48"/>
    <mergeCell ref="B22:B24"/>
    <mergeCell ref="AT46:AT49"/>
    <mergeCell ref="AT22:AT25"/>
    <mergeCell ref="AT28:AT31"/>
    <mergeCell ref="AT34:AT37"/>
    <mergeCell ref="AT40:AT43"/>
    <mergeCell ref="B52:B54"/>
    <mergeCell ref="AR52:AR55"/>
    <mergeCell ref="AS52:AS55"/>
    <mergeCell ref="AT52:AT55"/>
    <mergeCell ref="AU58:AU61"/>
    <mergeCell ref="AV58:AV61"/>
    <mergeCell ref="AV40:AV43"/>
    <mergeCell ref="BF1:BF2"/>
    <mergeCell ref="BB1:BB2"/>
    <mergeCell ref="BC1:BC2"/>
    <mergeCell ref="BD1:BD2"/>
    <mergeCell ref="AV1:AV2"/>
    <mergeCell ref="AU52:AU55"/>
    <mergeCell ref="BE1:BE2"/>
    <mergeCell ref="AV52:AV55"/>
    <mergeCell ref="AV34:AV37"/>
    <mergeCell ref="AV4:AV7"/>
    <mergeCell ref="AV10:AV13"/>
    <mergeCell ref="AV22:AV25"/>
    <mergeCell ref="AV28:AV31"/>
    <mergeCell ref="AU64:AU67"/>
    <mergeCell ref="AV64:AV67"/>
    <mergeCell ref="B64:B66"/>
    <mergeCell ref="AR64:AR67"/>
    <mergeCell ref="AS64:AS67"/>
    <mergeCell ref="AT64:AT67"/>
    <mergeCell ref="B58:B60"/>
    <mergeCell ref="AR58:AR61"/>
    <mergeCell ref="AS58:AS61"/>
    <mergeCell ref="AT58:AT61"/>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8" scale="5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F92"/>
  <sheetViews>
    <sheetView zoomScale="70" zoomScaleNormal="70" zoomScalePageLayoutView="0" workbookViewId="0" topLeftCell="A1">
      <pane xSplit="3" ySplit="2" topLeftCell="D51" activePane="bottomRight" state="frozen"/>
      <selection pane="topLeft" activeCell="A1" sqref="A1"/>
      <selection pane="topRight" activeCell="D1" sqref="D1"/>
      <selection pane="bottomLeft" activeCell="A3" sqref="A3"/>
      <selection pane="bottomRight" activeCell="C84" sqref="C84"/>
    </sheetView>
  </sheetViews>
  <sheetFormatPr defaultColWidth="9.140625" defaultRowHeight="12.75"/>
  <cols>
    <col min="1" max="1" width="4.7109375" style="0" customWidth="1"/>
    <col min="2" max="2" width="6.421875" style="0" customWidth="1"/>
    <col min="3" max="3" width="20.140625" style="0" customWidth="1"/>
    <col min="4" max="4" width="10.140625" style="0" customWidth="1"/>
    <col min="5" max="5" width="8.57421875" style="0" customWidth="1"/>
    <col min="6" max="6" width="3.00390625" style="0" customWidth="1"/>
    <col min="7" max="7" width="7.7109375" style="0" customWidth="1"/>
    <col min="8" max="8" width="3.00390625" style="0" bestFit="1" customWidth="1"/>
    <col min="9" max="9" width="7.7109375" style="0" customWidth="1"/>
    <col min="10" max="10" width="3.00390625" style="0" bestFit="1" customWidth="1"/>
    <col min="11" max="11" width="7.7109375" style="0" customWidth="1"/>
    <col min="12" max="12" width="3.00390625" style="0" bestFit="1" customWidth="1"/>
    <col min="13" max="13" width="7.7109375" style="0" customWidth="1"/>
    <col min="14" max="14" width="3.00390625" style="0" bestFit="1" customWidth="1"/>
    <col min="15" max="15" width="7.7109375" style="0" customWidth="1"/>
    <col min="16" max="16" width="3.00390625" style="0" bestFit="1" customWidth="1"/>
    <col min="17" max="17" width="7.7109375" style="0" customWidth="1"/>
    <col min="18" max="18" width="3.00390625" style="0" bestFit="1" customWidth="1"/>
    <col min="19" max="19" width="7.7109375" style="0" customWidth="1"/>
    <col min="20" max="20" width="3.00390625" style="0" bestFit="1" customWidth="1"/>
    <col min="21" max="21" width="7.7109375" style="0" customWidth="1"/>
    <col min="22" max="22" width="3.00390625" style="0" bestFit="1" customWidth="1"/>
    <col min="23" max="23" width="7.7109375" style="0" customWidth="1"/>
    <col min="24" max="24" width="3.00390625" style="0" bestFit="1" customWidth="1"/>
    <col min="25" max="25" width="7.7109375" style="0" customWidth="1"/>
    <col min="26" max="26" width="3.00390625" style="0" bestFit="1" customWidth="1"/>
    <col min="27" max="27" width="7.7109375" style="0" customWidth="1"/>
    <col min="28" max="28" width="3.00390625" style="0" bestFit="1" customWidth="1"/>
    <col min="29" max="29" width="7.7109375" style="0" customWidth="1"/>
    <col min="30" max="30" width="3.00390625" style="0" bestFit="1" customWidth="1"/>
    <col min="31" max="31" width="7.7109375" style="0" customWidth="1"/>
    <col min="32" max="32" width="3.00390625" style="0" bestFit="1" customWidth="1"/>
    <col min="33" max="33" width="7.7109375" style="0" customWidth="1"/>
    <col min="34" max="34" width="3.00390625" style="0" bestFit="1" customWidth="1"/>
    <col min="35" max="35" width="7.7109375" style="0" customWidth="1"/>
    <col min="36" max="36" width="3.00390625" style="0" bestFit="1" customWidth="1"/>
    <col min="37" max="37" width="7.7109375" style="0" customWidth="1"/>
    <col min="38" max="38" width="3.00390625" style="0" bestFit="1" customWidth="1"/>
    <col min="39" max="39" width="7.7109375" style="0" customWidth="1"/>
    <col min="40" max="40" width="3.00390625" style="0" bestFit="1" customWidth="1"/>
    <col min="41" max="41" width="7.7109375" style="0" customWidth="1"/>
    <col min="42" max="42" width="3.00390625" style="0" bestFit="1" customWidth="1"/>
    <col min="43" max="43" width="8.7109375" style="0" bestFit="1" customWidth="1"/>
    <col min="44" max="44" width="8.140625" style="0" customWidth="1"/>
    <col min="45" max="45" width="9.421875" style="0" bestFit="1" customWidth="1"/>
    <col min="46" max="46" width="7.140625" style="0" customWidth="1"/>
    <col min="47" max="47" width="9.421875" style="0" bestFit="1" customWidth="1"/>
    <col min="48" max="48" width="7.140625" style="0" customWidth="1"/>
    <col min="49" max="49" width="7.28125" style="0" customWidth="1"/>
    <col min="50" max="50" width="13.00390625" style="0" bestFit="1" customWidth="1"/>
    <col min="51" max="52" width="9.421875" style="0" bestFit="1" customWidth="1"/>
    <col min="53" max="53" width="5.57421875" style="0" bestFit="1" customWidth="1"/>
    <col min="55" max="55" width="5.57421875" style="0" bestFit="1" customWidth="1"/>
    <col min="57" max="57" width="9.00390625" style="0" customWidth="1"/>
    <col min="58" max="58" width="9.421875" style="0" customWidth="1"/>
  </cols>
  <sheetData>
    <row r="1" spans="1:58" ht="27" customHeight="1" thickTop="1">
      <c r="A1" s="242" t="s">
        <v>208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6" t="s">
        <v>73</v>
      </c>
      <c r="AS1" s="246" t="s">
        <v>71</v>
      </c>
      <c r="AT1" s="246" t="s">
        <v>75</v>
      </c>
      <c r="AU1" s="246" t="s">
        <v>72</v>
      </c>
      <c r="AV1" s="246" t="s">
        <v>74</v>
      </c>
      <c r="AW1" s="248" t="s">
        <v>76</v>
      </c>
      <c r="AX1" s="248"/>
      <c r="AY1" s="248"/>
      <c r="AZ1" s="248"/>
      <c r="BA1" s="246" t="s">
        <v>82</v>
      </c>
      <c r="BB1" s="246" t="s">
        <v>83</v>
      </c>
      <c r="BC1" s="246" t="s">
        <v>81</v>
      </c>
      <c r="BD1" s="246" t="s">
        <v>84</v>
      </c>
      <c r="BE1" s="246" t="s">
        <v>85</v>
      </c>
      <c r="BF1" s="249" t="s">
        <v>86</v>
      </c>
    </row>
    <row r="2" spans="1:58" ht="14.25" customHeight="1" thickBot="1">
      <c r="A2" s="244"/>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30"/>
      <c r="AS2" s="230"/>
      <c r="AT2" s="230"/>
      <c r="AU2" s="230"/>
      <c r="AV2" s="230"/>
      <c r="AW2" s="73" t="s">
        <v>80</v>
      </c>
      <c r="AX2" s="74" t="s">
        <v>77</v>
      </c>
      <c r="AY2" s="74" t="s">
        <v>78</v>
      </c>
      <c r="AZ2" s="74" t="s">
        <v>79</v>
      </c>
      <c r="BA2" s="230"/>
      <c r="BB2" s="230"/>
      <c r="BC2" s="230"/>
      <c r="BD2" s="230"/>
      <c r="BE2" s="230"/>
      <c r="BF2" s="250"/>
    </row>
    <row r="3" spans="1:58" ht="13.5" thickTop="1">
      <c r="A3" s="75" t="s">
        <v>43</v>
      </c>
      <c r="B3" s="76" t="s">
        <v>64</v>
      </c>
      <c r="C3" s="77" t="s">
        <v>164</v>
      </c>
      <c r="D3" s="76" t="s">
        <v>44</v>
      </c>
      <c r="E3" s="77" t="s">
        <v>0</v>
      </c>
      <c r="F3" s="77"/>
      <c r="G3" s="77" t="s">
        <v>1</v>
      </c>
      <c r="H3" s="77"/>
      <c r="I3" s="77" t="s">
        <v>2</v>
      </c>
      <c r="J3" s="77"/>
      <c r="K3" s="77" t="s">
        <v>3</v>
      </c>
      <c r="L3" s="77"/>
      <c r="M3" s="77" t="s">
        <v>4</v>
      </c>
      <c r="N3" s="77"/>
      <c r="O3" s="77" t="s">
        <v>5</v>
      </c>
      <c r="P3" s="77"/>
      <c r="Q3" s="77" t="s">
        <v>6</v>
      </c>
      <c r="R3" s="77"/>
      <c r="S3" s="77" t="s">
        <v>7</v>
      </c>
      <c r="T3" s="77"/>
      <c r="U3" s="77" t="s">
        <v>8</v>
      </c>
      <c r="V3" s="77"/>
      <c r="W3" s="77" t="s">
        <v>9</v>
      </c>
      <c r="X3" s="77"/>
      <c r="Y3" s="77" t="s">
        <v>10</v>
      </c>
      <c r="Z3" s="77"/>
      <c r="AA3" s="77" t="s">
        <v>11</v>
      </c>
      <c r="AB3" s="77"/>
      <c r="AC3" s="77" t="s">
        <v>12</v>
      </c>
      <c r="AD3" s="77"/>
      <c r="AE3" s="77" t="s">
        <v>13</v>
      </c>
      <c r="AF3" s="77"/>
      <c r="AG3" s="77" t="s">
        <v>14</v>
      </c>
      <c r="AH3" s="77"/>
      <c r="AI3" s="77" t="s">
        <v>15</v>
      </c>
      <c r="AJ3" s="77"/>
      <c r="AK3" s="77" t="s">
        <v>16</v>
      </c>
      <c r="AL3" s="77"/>
      <c r="AM3" s="77" t="s">
        <v>17</v>
      </c>
      <c r="AN3" s="77"/>
      <c r="AO3" s="77" t="s">
        <v>18</v>
      </c>
      <c r="AP3" s="77"/>
      <c r="AQ3" s="77" t="s">
        <v>19</v>
      </c>
      <c r="AR3" s="78"/>
      <c r="AS3" s="78"/>
      <c r="AT3" s="78"/>
      <c r="AU3" s="78"/>
      <c r="AV3" s="78"/>
      <c r="AW3" s="78"/>
      <c r="AX3" s="77"/>
      <c r="AY3" s="77"/>
      <c r="AZ3" s="77"/>
      <c r="BA3" s="77"/>
      <c r="BB3" s="77"/>
      <c r="BC3" s="77"/>
      <c r="BD3" s="77"/>
      <c r="BE3" s="76"/>
      <c r="BF3" s="79"/>
    </row>
    <row r="4" spans="1:58" ht="15" customHeight="1">
      <c r="A4" s="80" t="s">
        <v>110</v>
      </c>
      <c r="B4" s="231" t="s">
        <v>4</v>
      </c>
      <c r="C4" s="81" t="s">
        <v>107</v>
      </c>
      <c r="D4" s="76" t="s">
        <v>38</v>
      </c>
      <c r="E4" s="77" t="s">
        <v>149</v>
      </c>
      <c r="F4" s="77"/>
      <c r="G4" s="77" t="s">
        <v>46</v>
      </c>
      <c r="H4" s="77"/>
      <c r="I4" s="77" t="s">
        <v>150</v>
      </c>
      <c r="J4" s="77"/>
      <c r="K4" s="77" t="s">
        <v>149</v>
      </c>
      <c r="L4" s="77"/>
      <c r="M4" s="77" t="s">
        <v>205</v>
      </c>
      <c r="N4" s="77"/>
      <c r="O4" s="77" t="s">
        <v>150</v>
      </c>
      <c r="P4" s="77"/>
      <c r="Q4" s="77" t="s">
        <v>149</v>
      </c>
      <c r="R4" s="77"/>
      <c r="S4" s="77" t="s">
        <v>46</v>
      </c>
      <c r="T4" s="77"/>
      <c r="U4" s="77" t="s">
        <v>150</v>
      </c>
      <c r="V4" s="77"/>
      <c r="W4" s="77" t="s">
        <v>149</v>
      </c>
      <c r="X4" s="77"/>
      <c r="Y4" s="77" t="s">
        <v>46</v>
      </c>
      <c r="Z4" s="77"/>
      <c r="AA4" s="77" t="s">
        <v>149</v>
      </c>
      <c r="AB4" s="77"/>
      <c r="AC4" s="77" t="s">
        <v>150</v>
      </c>
      <c r="AD4" s="77"/>
      <c r="AE4" s="77" t="s">
        <v>46</v>
      </c>
      <c r="AF4" s="77"/>
      <c r="AG4" s="77" t="s">
        <v>149</v>
      </c>
      <c r="AH4" s="77"/>
      <c r="AI4" s="77" t="s">
        <v>150</v>
      </c>
      <c r="AJ4" s="77"/>
      <c r="AK4" s="77" t="s">
        <v>149</v>
      </c>
      <c r="AL4" s="77"/>
      <c r="AM4" s="77" t="s">
        <v>46</v>
      </c>
      <c r="AN4" s="77"/>
      <c r="AO4" s="77" t="s">
        <v>150</v>
      </c>
      <c r="AP4" s="77"/>
      <c r="AQ4" s="77" t="s">
        <v>46</v>
      </c>
      <c r="AR4" s="222" t="s">
        <v>10</v>
      </c>
      <c r="AS4" s="223">
        <f>E7+G7+I7+K7+M7+O7+Q7+S7+W7+AK7</f>
        <v>0.11491898148148151</v>
      </c>
      <c r="AT4" s="247" t="s">
        <v>8</v>
      </c>
      <c r="AU4" s="223">
        <f>AQ6-AS4</f>
        <v>0.16202546296296294</v>
      </c>
      <c r="AV4" s="241" t="s">
        <v>11</v>
      </c>
      <c r="AW4" s="82" t="s">
        <v>110</v>
      </c>
      <c r="AX4" s="83">
        <f>I7+O7+U7+AC7+AI7+AO7</f>
        <v>0.10086805555555554</v>
      </c>
      <c r="AY4" s="83">
        <f>I7+O7</f>
        <v>0.027905092592592603</v>
      </c>
      <c r="AZ4" s="83">
        <f>AX4-AY4</f>
        <v>0.07296296296296294</v>
      </c>
      <c r="BA4" s="84">
        <v>2</v>
      </c>
      <c r="BB4" s="85">
        <f>AY4/BA4</f>
        <v>0.013952546296296301</v>
      </c>
      <c r="BC4" s="86">
        <v>4</v>
      </c>
      <c r="BD4" s="85">
        <f>AZ4/BC4</f>
        <v>0.018240740740740734</v>
      </c>
      <c r="BE4" s="86">
        <f>RANK(BB4,BB4:BB90,1)</f>
        <v>42</v>
      </c>
      <c r="BF4" s="87">
        <f>RANK(BD4,BD4:BD90,1)</f>
        <v>41</v>
      </c>
    </row>
    <row r="5" spans="1:58" ht="15" customHeight="1">
      <c r="A5" s="80" t="s">
        <v>114</v>
      </c>
      <c r="B5" s="231"/>
      <c r="C5" s="88" t="s">
        <v>95</v>
      </c>
      <c r="D5" s="2" t="s">
        <v>42</v>
      </c>
      <c r="E5" s="89" t="s">
        <v>46</v>
      </c>
      <c r="F5" s="89"/>
      <c r="G5" s="89" t="s">
        <v>46</v>
      </c>
      <c r="H5" s="89"/>
      <c r="I5" s="77" t="s">
        <v>46</v>
      </c>
      <c r="J5" s="77"/>
      <c r="K5" s="77" t="s">
        <v>46</v>
      </c>
      <c r="L5" s="77"/>
      <c r="M5" s="77" t="s">
        <v>205</v>
      </c>
      <c r="N5" s="77"/>
      <c r="O5" s="77" t="s">
        <v>46</v>
      </c>
      <c r="P5" s="77"/>
      <c r="Q5" s="77" t="s">
        <v>46</v>
      </c>
      <c r="R5" s="77"/>
      <c r="S5" s="77" t="s">
        <v>46</v>
      </c>
      <c r="T5" s="77"/>
      <c r="U5" s="77" t="s">
        <v>45</v>
      </c>
      <c r="V5" s="77"/>
      <c r="W5" s="77" t="s">
        <v>46</v>
      </c>
      <c r="X5" s="77"/>
      <c r="Y5" s="77" t="s">
        <v>45</v>
      </c>
      <c r="Z5" s="77"/>
      <c r="AA5" s="77" t="s">
        <v>45</v>
      </c>
      <c r="AB5" s="77"/>
      <c r="AC5" s="77" t="s">
        <v>45</v>
      </c>
      <c r="AD5" s="77"/>
      <c r="AE5" s="77" t="s">
        <v>45</v>
      </c>
      <c r="AF5" s="77"/>
      <c r="AG5" s="77" t="s">
        <v>45</v>
      </c>
      <c r="AH5" s="77"/>
      <c r="AI5" s="77" t="s">
        <v>45</v>
      </c>
      <c r="AJ5" s="77"/>
      <c r="AK5" s="77" t="s">
        <v>46</v>
      </c>
      <c r="AL5" s="77"/>
      <c r="AM5" s="77" t="s">
        <v>45</v>
      </c>
      <c r="AN5" s="77"/>
      <c r="AO5" s="77" t="s">
        <v>45</v>
      </c>
      <c r="AP5" s="77"/>
      <c r="AQ5" s="77" t="s">
        <v>45</v>
      </c>
      <c r="AR5" s="222"/>
      <c r="AS5" s="223"/>
      <c r="AT5" s="247"/>
      <c r="AU5" s="223"/>
      <c r="AV5" s="241"/>
      <c r="AW5" s="82" t="s">
        <v>114</v>
      </c>
      <c r="AX5" s="83">
        <f>G7+M7+S7+Y7+AE7+AM7+AQ7</f>
        <v>0.08791666666666667</v>
      </c>
      <c r="AY5" s="83">
        <f>G7+M7+S7</f>
        <v>0.0327662037037037</v>
      </c>
      <c r="AZ5" s="83">
        <f>AX5-AY5</f>
        <v>0.05515046296296297</v>
      </c>
      <c r="BA5" s="84">
        <v>3</v>
      </c>
      <c r="BB5" s="85">
        <f>AY5/BA5</f>
        <v>0.010922067901234567</v>
      </c>
      <c r="BC5" s="86">
        <v>4</v>
      </c>
      <c r="BD5" s="85">
        <f>AZ5/BC5</f>
        <v>0.013787615740740743</v>
      </c>
      <c r="BE5" s="86">
        <f>RANK(BB5,BB4:BB90,1)</f>
        <v>21</v>
      </c>
      <c r="BF5" s="87">
        <f>RANK(BD5,BD4:BD90,1)</f>
        <v>20</v>
      </c>
    </row>
    <row r="6" spans="1:58" ht="15" customHeight="1">
      <c r="A6" s="80" t="s">
        <v>115</v>
      </c>
      <c r="B6" s="231"/>
      <c r="C6" s="88" t="s">
        <v>163</v>
      </c>
      <c r="D6" s="76" t="s">
        <v>40</v>
      </c>
      <c r="E6" s="3">
        <v>0.009108796296296297</v>
      </c>
      <c r="F6" s="67" t="s">
        <v>3</v>
      </c>
      <c r="G6" s="44">
        <v>0.019768518518518515</v>
      </c>
      <c r="H6" s="20" t="s">
        <v>4</v>
      </c>
      <c r="I6" s="3">
        <v>0.03349537037037037</v>
      </c>
      <c r="J6" s="20" t="s">
        <v>7</v>
      </c>
      <c r="K6" s="3">
        <v>0.04407407407407407</v>
      </c>
      <c r="L6" s="20" t="s">
        <v>5</v>
      </c>
      <c r="M6" s="3">
        <v>0.05501157407407407</v>
      </c>
      <c r="N6" s="20" t="s">
        <v>6</v>
      </c>
      <c r="O6" s="3">
        <v>0.06918981481481482</v>
      </c>
      <c r="P6" s="20" t="s">
        <v>6</v>
      </c>
      <c r="Q6" s="3">
        <v>0.08011574074074074</v>
      </c>
      <c r="R6" s="20" t="s">
        <v>6</v>
      </c>
      <c r="S6" s="3">
        <v>0.09128472222222223</v>
      </c>
      <c r="T6" s="20" t="s">
        <v>6</v>
      </c>
      <c r="U6" s="3">
        <v>0.10892361111111111</v>
      </c>
      <c r="V6" s="20" t="s">
        <v>8</v>
      </c>
      <c r="W6" s="3">
        <v>0.12054398148148149</v>
      </c>
      <c r="X6" s="20" t="s">
        <v>9</v>
      </c>
      <c r="Y6" s="3">
        <v>0.13398148148148148</v>
      </c>
      <c r="Z6" s="20" t="s">
        <v>8</v>
      </c>
      <c r="AA6" s="3">
        <v>0.15091435185185184</v>
      </c>
      <c r="AB6" s="20" t="s">
        <v>8</v>
      </c>
      <c r="AC6" s="3">
        <v>0.16900462962962962</v>
      </c>
      <c r="AD6" s="20" t="s">
        <v>10</v>
      </c>
      <c r="AE6" s="3">
        <v>0.18270833333333333</v>
      </c>
      <c r="AF6" s="20" t="s">
        <v>10</v>
      </c>
      <c r="AG6" s="3">
        <v>0.1996875</v>
      </c>
      <c r="AH6" s="20" t="s">
        <v>10</v>
      </c>
      <c r="AI6" s="3">
        <v>0.2179398148148148</v>
      </c>
      <c r="AJ6" s="20" t="s">
        <v>10</v>
      </c>
      <c r="AK6" s="3">
        <v>0.22995370370370372</v>
      </c>
      <c r="AL6" s="20" t="s">
        <v>10</v>
      </c>
      <c r="AM6" s="3">
        <v>0.24363425925925927</v>
      </c>
      <c r="AN6" s="20" t="s">
        <v>10</v>
      </c>
      <c r="AO6" s="3">
        <v>0.26261574074074073</v>
      </c>
      <c r="AP6" s="20" t="s">
        <v>10</v>
      </c>
      <c r="AQ6" s="26">
        <v>0.27694444444444444</v>
      </c>
      <c r="AR6" s="222"/>
      <c r="AS6" s="223"/>
      <c r="AT6" s="247"/>
      <c r="AU6" s="223"/>
      <c r="AV6" s="241"/>
      <c r="AW6" s="82" t="s">
        <v>115</v>
      </c>
      <c r="AX6" s="83">
        <f>E7+K7+Q7+W7+AA7+AG7+AK7</f>
        <v>0.08815972222222222</v>
      </c>
      <c r="AY6" s="83">
        <f>E7+K7+Q7+W7+AK7</f>
        <v>0.054247685185185204</v>
      </c>
      <c r="AZ6" s="83">
        <f>AX6-AY6</f>
        <v>0.03391203703703702</v>
      </c>
      <c r="BA6" s="84">
        <v>5</v>
      </c>
      <c r="BB6" s="85">
        <f>AY6/BA6</f>
        <v>0.010849537037037041</v>
      </c>
      <c r="BC6" s="86">
        <v>2</v>
      </c>
      <c r="BD6" s="85">
        <f>AZ6/BC6</f>
        <v>0.01695601851851851</v>
      </c>
      <c r="BE6" s="86">
        <f>RANK(BB6,BB4:BB90,1)</f>
        <v>20</v>
      </c>
      <c r="BF6" s="87">
        <f>RANK(BD6,BD4:BD90,1)</f>
        <v>33</v>
      </c>
    </row>
    <row r="7" spans="1:58" s="5" customFormat="1" ht="15">
      <c r="A7" s="90"/>
      <c r="B7" s="91"/>
      <c r="C7" s="91"/>
      <c r="D7" s="92" t="s">
        <v>41</v>
      </c>
      <c r="E7" s="8">
        <f>E6-0</f>
        <v>0.009108796296296297</v>
      </c>
      <c r="F7" s="11"/>
      <c r="G7" s="8">
        <f>G6-E6</f>
        <v>0.010659722222222218</v>
      </c>
      <c r="H7" s="8"/>
      <c r="I7" s="8">
        <f>I6-G6</f>
        <v>0.013726851851851855</v>
      </c>
      <c r="J7" s="8"/>
      <c r="K7" s="8">
        <f>K6-I6</f>
        <v>0.010578703703703701</v>
      </c>
      <c r="L7" s="8"/>
      <c r="M7" s="8">
        <f>M6-K6</f>
        <v>0.010937499999999996</v>
      </c>
      <c r="N7" s="8"/>
      <c r="O7" s="8">
        <f>O6-M6</f>
        <v>0.014178240740740748</v>
      </c>
      <c r="P7" s="8"/>
      <c r="Q7" s="8">
        <f>Q6-O6</f>
        <v>0.010925925925925922</v>
      </c>
      <c r="R7" s="8"/>
      <c r="S7" s="8">
        <f>S6-Q6</f>
        <v>0.011168981481481488</v>
      </c>
      <c r="T7" s="8"/>
      <c r="U7" s="8">
        <f>U6-S6</f>
        <v>0.017638888888888885</v>
      </c>
      <c r="V7" s="8"/>
      <c r="W7" s="8">
        <f>W6-U6</f>
        <v>0.011620370370370378</v>
      </c>
      <c r="X7" s="8"/>
      <c r="Y7" s="8">
        <f>Y6-W6</f>
        <v>0.013437499999999991</v>
      </c>
      <c r="Z7" s="8"/>
      <c r="AA7" s="8">
        <f>AA6-Y6</f>
        <v>0.016932870370370362</v>
      </c>
      <c r="AB7" s="8"/>
      <c r="AC7" s="8">
        <f>AC6-AA6</f>
        <v>0.018090277777777775</v>
      </c>
      <c r="AD7" s="8"/>
      <c r="AE7" s="8">
        <f>AE6-AC6</f>
        <v>0.013703703703703718</v>
      </c>
      <c r="AF7" s="8"/>
      <c r="AG7" s="8">
        <f>AG6-AE6</f>
        <v>0.016979166666666656</v>
      </c>
      <c r="AH7" s="8"/>
      <c r="AI7" s="8">
        <f>AI6-AG6</f>
        <v>0.01825231481481482</v>
      </c>
      <c r="AJ7" s="8"/>
      <c r="AK7" s="8">
        <f>AK6-AI6</f>
        <v>0.012013888888888907</v>
      </c>
      <c r="AL7" s="8"/>
      <c r="AM7" s="8">
        <f>AM6-AK6</f>
        <v>0.013680555555555557</v>
      </c>
      <c r="AN7" s="8"/>
      <c r="AO7" s="8">
        <f>AO6-AM6</f>
        <v>0.01898148148148146</v>
      </c>
      <c r="AP7" s="8"/>
      <c r="AQ7" s="8">
        <f>AQ6-AO6</f>
        <v>0.014328703703703705</v>
      </c>
      <c r="AR7" s="222"/>
      <c r="AS7" s="223"/>
      <c r="AT7" s="247"/>
      <c r="AU7" s="223"/>
      <c r="AV7" s="241"/>
      <c r="AW7" s="93"/>
      <c r="AX7" s="94"/>
      <c r="AY7" s="95"/>
      <c r="AZ7" s="95"/>
      <c r="BA7" s="96"/>
      <c r="BB7" s="97"/>
      <c r="BC7" s="95"/>
      <c r="BD7" s="97"/>
      <c r="BE7" s="86"/>
      <c r="BF7" s="87"/>
    </row>
    <row r="8" spans="1:58" ht="3" customHeight="1">
      <c r="A8" s="98"/>
      <c r="B8" s="99"/>
      <c r="C8" s="99"/>
      <c r="D8" s="99"/>
      <c r="E8" s="99"/>
      <c r="F8" s="100"/>
      <c r="G8" s="99"/>
      <c r="H8" s="101"/>
      <c r="I8" s="99"/>
      <c r="J8" s="101"/>
      <c r="K8" s="99"/>
      <c r="L8" s="99"/>
      <c r="M8" s="99"/>
      <c r="N8" s="99"/>
      <c r="O8" s="99"/>
      <c r="P8" s="102"/>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103"/>
      <c r="AU8" s="99"/>
      <c r="AV8" s="99"/>
      <c r="AW8" s="104"/>
      <c r="AX8" s="104"/>
      <c r="AY8" s="104"/>
      <c r="AZ8" s="104"/>
      <c r="BA8" s="105"/>
      <c r="BB8" s="106"/>
      <c r="BC8" s="104"/>
      <c r="BD8" s="106"/>
      <c r="BE8" s="104"/>
      <c r="BF8" s="107"/>
    </row>
    <row r="9" spans="1:58" ht="12.75" customHeight="1">
      <c r="A9" s="75" t="s">
        <v>43</v>
      </c>
      <c r="B9" s="76"/>
      <c r="C9" s="77" t="s">
        <v>165</v>
      </c>
      <c r="D9" s="76" t="s">
        <v>44</v>
      </c>
      <c r="E9" s="77" t="s">
        <v>0</v>
      </c>
      <c r="F9" s="108"/>
      <c r="G9" s="77" t="s">
        <v>1</v>
      </c>
      <c r="H9" s="109"/>
      <c r="I9" s="77" t="s">
        <v>2</v>
      </c>
      <c r="J9" s="109"/>
      <c r="K9" s="77" t="s">
        <v>3</v>
      </c>
      <c r="L9" s="77"/>
      <c r="M9" s="77" t="s">
        <v>4</v>
      </c>
      <c r="N9" s="77"/>
      <c r="O9" s="77" t="s">
        <v>5</v>
      </c>
      <c r="P9" s="110"/>
      <c r="Q9" s="77" t="s">
        <v>6</v>
      </c>
      <c r="R9" s="111"/>
      <c r="S9" s="77" t="s">
        <v>7</v>
      </c>
      <c r="T9" s="77"/>
      <c r="U9" s="77" t="s">
        <v>8</v>
      </c>
      <c r="V9" s="77"/>
      <c r="W9" s="77" t="s">
        <v>9</v>
      </c>
      <c r="X9" s="77"/>
      <c r="Y9" s="77" t="s">
        <v>10</v>
      </c>
      <c r="Z9" s="77"/>
      <c r="AA9" s="77" t="s">
        <v>11</v>
      </c>
      <c r="AB9" s="77"/>
      <c r="AC9" s="77" t="s">
        <v>12</v>
      </c>
      <c r="AD9" s="77"/>
      <c r="AE9" s="77" t="s">
        <v>13</v>
      </c>
      <c r="AF9" s="77"/>
      <c r="AG9" s="77" t="s">
        <v>14</v>
      </c>
      <c r="AH9" s="77"/>
      <c r="AI9" s="77" t="s">
        <v>15</v>
      </c>
      <c r="AJ9" s="77"/>
      <c r="AK9" s="77" t="s">
        <v>16</v>
      </c>
      <c r="AL9" s="77"/>
      <c r="AM9" s="77" t="s">
        <v>17</v>
      </c>
      <c r="AN9" s="77"/>
      <c r="AO9" s="77" t="s">
        <v>18</v>
      </c>
      <c r="AP9" s="77"/>
      <c r="AQ9" s="77" t="s">
        <v>19</v>
      </c>
      <c r="AR9" s="76"/>
      <c r="AS9" s="76"/>
      <c r="AT9" s="112"/>
      <c r="AU9" s="76"/>
      <c r="AV9" s="76"/>
      <c r="AW9" s="86"/>
      <c r="AX9" s="86"/>
      <c r="AY9" s="86"/>
      <c r="AZ9" s="86"/>
      <c r="BA9" s="84"/>
      <c r="BB9" s="85"/>
      <c r="BC9" s="86"/>
      <c r="BD9" s="85"/>
      <c r="BE9" s="86"/>
      <c r="BF9" s="87"/>
    </row>
    <row r="10" spans="1:58" ht="12.75" customHeight="1">
      <c r="A10" s="80" t="s">
        <v>111</v>
      </c>
      <c r="B10" s="226" t="s">
        <v>1</v>
      </c>
      <c r="C10" s="113" t="s">
        <v>166</v>
      </c>
      <c r="D10" s="76" t="s">
        <v>38</v>
      </c>
      <c r="E10" s="77" t="s">
        <v>149</v>
      </c>
      <c r="F10" s="108"/>
      <c r="G10" s="77" t="s">
        <v>46</v>
      </c>
      <c r="H10" s="109"/>
      <c r="I10" s="77" t="s">
        <v>150</v>
      </c>
      <c r="J10" s="109"/>
      <c r="K10" s="77" t="s">
        <v>149</v>
      </c>
      <c r="L10" s="77"/>
      <c r="M10" s="77" t="s">
        <v>46</v>
      </c>
      <c r="N10" s="77"/>
      <c r="O10" s="77" t="s">
        <v>150</v>
      </c>
      <c r="P10" s="110"/>
      <c r="Q10" s="77" t="s">
        <v>149</v>
      </c>
      <c r="R10" s="77"/>
      <c r="S10" s="77" t="s">
        <v>46</v>
      </c>
      <c r="T10" s="77"/>
      <c r="U10" s="77" t="s">
        <v>150</v>
      </c>
      <c r="V10" s="77"/>
      <c r="W10" s="77" t="s">
        <v>149</v>
      </c>
      <c r="X10" s="77"/>
      <c r="Y10" s="77" t="s">
        <v>46</v>
      </c>
      <c r="Z10" s="77"/>
      <c r="AA10" s="77" t="s">
        <v>150</v>
      </c>
      <c r="AB10" s="77"/>
      <c r="AC10" s="77" t="s">
        <v>149</v>
      </c>
      <c r="AD10" s="77"/>
      <c r="AE10" s="77" t="s">
        <v>46</v>
      </c>
      <c r="AF10" s="77"/>
      <c r="AG10" s="77" t="s">
        <v>150</v>
      </c>
      <c r="AH10" s="77"/>
      <c r="AI10" s="77" t="s">
        <v>149</v>
      </c>
      <c r="AJ10" s="77"/>
      <c r="AK10" s="77" t="s">
        <v>46</v>
      </c>
      <c r="AL10" s="77"/>
      <c r="AM10" s="77" t="s">
        <v>150</v>
      </c>
      <c r="AN10" s="77"/>
      <c r="AO10" s="77" t="s">
        <v>149</v>
      </c>
      <c r="AP10" s="77"/>
      <c r="AQ10" s="77" t="s">
        <v>46</v>
      </c>
      <c r="AR10" s="222" t="s">
        <v>1</v>
      </c>
      <c r="AS10" s="223">
        <f>I13+K13+O13+Q13+U13+AA13+AE13+AK13+AO13+E13</f>
        <v>0.09969907407407406</v>
      </c>
      <c r="AT10" s="247" t="s">
        <v>2</v>
      </c>
      <c r="AU10" s="223">
        <f>AQ12-AS10</f>
        <v>0.12625000000000003</v>
      </c>
      <c r="AV10" s="241" t="s">
        <v>2</v>
      </c>
      <c r="AW10" s="82" t="s">
        <v>111</v>
      </c>
      <c r="AX10" s="83">
        <f>I13+O13+U13+AA13+AG13+AM13</f>
        <v>0.06401620370370376</v>
      </c>
      <c r="AY10" s="83">
        <f>I13+O13+U13+AA13</f>
        <v>0.03777777777777779</v>
      </c>
      <c r="AZ10" s="83">
        <f>AX10-AY10</f>
        <v>0.026238425925925964</v>
      </c>
      <c r="BA10" s="84">
        <v>4</v>
      </c>
      <c r="BB10" s="85">
        <f>AY10/BA10</f>
        <v>0.009444444444444448</v>
      </c>
      <c r="BC10" s="86">
        <v>2</v>
      </c>
      <c r="BD10" s="85">
        <f>AZ10/BC10</f>
        <v>0.013119212962962982</v>
      </c>
      <c r="BE10" s="86">
        <f>RANK(BB10,BB4:BB90,1)</f>
        <v>7</v>
      </c>
      <c r="BF10" s="87">
        <f>RANK(BD10,BD4:BD90,1)</f>
        <v>16</v>
      </c>
    </row>
    <row r="11" spans="1:58" ht="12.75" customHeight="1">
      <c r="A11" s="80" t="s">
        <v>113</v>
      </c>
      <c r="B11" s="226"/>
      <c r="C11" s="113" t="s">
        <v>167</v>
      </c>
      <c r="D11" s="2" t="s">
        <v>42</v>
      </c>
      <c r="E11" s="89" t="s">
        <v>46</v>
      </c>
      <c r="F11" s="114"/>
      <c r="G11" s="89" t="s">
        <v>45</v>
      </c>
      <c r="H11" s="115"/>
      <c r="I11" s="89" t="s">
        <v>46</v>
      </c>
      <c r="J11" s="115"/>
      <c r="K11" s="89" t="s">
        <v>46</v>
      </c>
      <c r="L11" s="89"/>
      <c r="M11" s="89" t="s">
        <v>45</v>
      </c>
      <c r="N11" s="89"/>
      <c r="O11" s="89" t="s">
        <v>46</v>
      </c>
      <c r="P11" s="116"/>
      <c r="Q11" s="89" t="s">
        <v>46</v>
      </c>
      <c r="R11" s="89"/>
      <c r="S11" s="77" t="s">
        <v>45</v>
      </c>
      <c r="T11" s="77"/>
      <c r="U11" s="77" t="s">
        <v>46</v>
      </c>
      <c r="V11" s="77"/>
      <c r="W11" s="77" t="s">
        <v>45</v>
      </c>
      <c r="X11" s="77"/>
      <c r="Y11" s="77" t="s">
        <v>45</v>
      </c>
      <c r="Z11" s="77"/>
      <c r="AA11" s="77" t="s">
        <v>46</v>
      </c>
      <c r="AB11" s="77"/>
      <c r="AC11" s="77" t="s">
        <v>45</v>
      </c>
      <c r="AD11" s="77"/>
      <c r="AE11" s="77" t="s">
        <v>46</v>
      </c>
      <c r="AF11" s="77"/>
      <c r="AG11" s="77" t="s">
        <v>45</v>
      </c>
      <c r="AH11" s="77"/>
      <c r="AI11" s="77" t="s">
        <v>45</v>
      </c>
      <c r="AJ11" s="77"/>
      <c r="AK11" s="77" t="s">
        <v>46</v>
      </c>
      <c r="AL11" s="77"/>
      <c r="AM11" s="77" t="s">
        <v>45</v>
      </c>
      <c r="AN11" s="77"/>
      <c r="AO11" s="77" t="s">
        <v>46</v>
      </c>
      <c r="AP11" s="77"/>
      <c r="AQ11" s="77" t="s">
        <v>45</v>
      </c>
      <c r="AR11" s="222"/>
      <c r="AS11" s="223"/>
      <c r="AT11" s="247"/>
      <c r="AU11" s="223"/>
      <c r="AV11" s="241"/>
      <c r="AW11" s="82" t="s">
        <v>113</v>
      </c>
      <c r="AX11" s="83">
        <f>G13+M13+S13+Y13+AE13+AK13+AQ13</f>
        <v>0.08655092592592595</v>
      </c>
      <c r="AY11" s="83">
        <f>AE13+AK13</f>
        <v>0.023125000000000007</v>
      </c>
      <c r="AZ11" s="83">
        <f>AX11-AY11</f>
        <v>0.06342592592592594</v>
      </c>
      <c r="BA11" s="84">
        <v>2</v>
      </c>
      <c r="BB11" s="85">
        <f>AY11/BA11</f>
        <v>0.011562500000000003</v>
      </c>
      <c r="BC11" s="86">
        <v>5</v>
      </c>
      <c r="BD11" s="85">
        <f>AZ11/BC11</f>
        <v>0.012685185185185188</v>
      </c>
      <c r="BE11" s="86">
        <f>RANK(BB11,BB4:BB90,1)</f>
        <v>27</v>
      </c>
      <c r="BF11" s="87">
        <f>RANK(BD11,BD4:BD90,1)</f>
        <v>10</v>
      </c>
    </row>
    <row r="12" spans="1:58" ht="12.75" customHeight="1">
      <c r="A12" s="80" t="s">
        <v>116</v>
      </c>
      <c r="B12" s="226"/>
      <c r="C12" s="113" t="s">
        <v>168</v>
      </c>
      <c r="D12" s="76" t="s">
        <v>40</v>
      </c>
      <c r="E12" s="3">
        <v>0.00912037037037037</v>
      </c>
      <c r="F12" s="20" t="s">
        <v>4</v>
      </c>
      <c r="G12" s="3">
        <v>0.021608796296296296</v>
      </c>
      <c r="H12" s="20" t="s">
        <v>6</v>
      </c>
      <c r="I12" s="3">
        <v>0.03091435185185185</v>
      </c>
      <c r="J12" s="20" t="s">
        <v>3</v>
      </c>
      <c r="K12" s="3">
        <v>0.040682870370370376</v>
      </c>
      <c r="L12" s="20" t="s">
        <v>1</v>
      </c>
      <c r="M12" s="3">
        <v>0.05273148148148148</v>
      </c>
      <c r="N12" s="20" t="s">
        <v>4</v>
      </c>
      <c r="O12" s="3">
        <v>0.06224537037037037</v>
      </c>
      <c r="P12" s="20" t="s">
        <v>2</v>
      </c>
      <c r="Q12" s="3">
        <v>0.07215277777777777</v>
      </c>
      <c r="R12" s="20" t="s">
        <v>1</v>
      </c>
      <c r="S12" s="3">
        <v>0.08508101851851851</v>
      </c>
      <c r="T12" s="20" t="s">
        <v>4</v>
      </c>
      <c r="U12" s="3">
        <v>0.09445601851851852</v>
      </c>
      <c r="V12" s="20" t="s">
        <v>3</v>
      </c>
      <c r="W12" s="3">
        <v>0.10622685185185186</v>
      </c>
      <c r="X12" s="20" t="s">
        <v>3</v>
      </c>
      <c r="Y12" s="3">
        <v>0.11945601851851852</v>
      </c>
      <c r="Z12" s="20" t="s">
        <v>4</v>
      </c>
      <c r="AA12" s="3">
        <v>0.12903935185185186</v>
      </c>
      <c r="AB12" s="20" t="s">
        <v>3</v>
      </c>
      <c r="AC12" s="3">
        <v>0.1414351851851852</v>
      </c>
      <c r="AD12" s="20" t="s">
        <v>3</v>
      </c>
      <c r="AE12" s="3">
        <v>0.1529976851851852</v>
      </c>
      <c r="AF12" s="20" t="s">
        <v>3</v>
      </c>
      <c r="AG12" s="3">
        <v>0.16625</v>
      </c>
      <c r="AH12" s="20" t="s">
        <v>3</v>
      </c>
      <c r="AI12" s="3">
        <v>0.17866898148148147</v>
      </c>
      <c r="AJ12" s="20" t="s">
        <v>3</v>
      </c>
      <c r="AK12" s="3">
        <v>0.19023148148148147</v>
      </c>
      <c r="AL12" s="20" t="s">
        <v>2</v>
      </c>
      <c r="AM12" s="3">
        <v>0.20321759259259262</v>
      </c>
      <c r="AN12" s="20" t="s">
        <v>2</v>
      </c>
      <c r="AO12" s="3">
        <v>0.21321759259259257</v>
      </c>
      <c r="AP12" s="20" t="s">
        <v>2</v>
      </c>
      <c r="AQ12" s="26">
        <v>0.22594907407407408</v>
      </c>
      <c r="AR12" s="222"/>
      <c r="AS12" s="223"/>
      <c r="AT12" s="247"/>
      <c r="AU12" s="223"/>
      <c r="AV12" s="241"/>
      <c r="AW12" s="82" t="s">
        <v>116</v>
      </c>
      <c r="AX12" s="83">
        <f>E13+K13+Q13+W13+AC13+AI13+AO13</f>
        <v>0.07538194444444439</v>
      </c>
      <c r="AY12" s="83">
        <f>E13+K13+Q13+AO13</f>
        <v>0.03879629629629626</v>
      </c>
      <c r="AZ12" s="83">
        <f>AX12-AY12</f>
        <v>0.03658564814814813</v>
      </c>
      <c r="BA12" s="84">
        <v>4</v>
      </c>
      <c r="BB12" s="85">
        <f>AY12/BA12</f>
        <v>0.009699074074074065</v>
      </c>
      <c r="BC12" s="86">
        <v>3</v>
      </c>
      <c r="BD12" s="85">
        <f>AZ12/BC12</f>
        <v>0.01219521604938271</v>
      </c>
      <c r="BE12" s="86">
        <f>RANK(BB12,BB4:BB90,1)</f>
        <v>10</v>
      </c>
      <c r="BF12" s="87">
        <f>RANK(BD12,BD4:BD90,1)</f>
        <v>9</v>
      </c>
    </row>
    <row r="13" spans="1:58" ht="15.75" customHeight="1">
      <c r="A13" s="75"/>
      <c r="B13" s="76"/>
      <c r="C13" s="117"/>
      <c r="D13" s="76" t="s">
        <v>41</v>
      </c>
      <c r="E13" s="8">
        <f>E12-0</f>
        <v>0.00912037037037037</v>
      </c>
      <c r="F13" s="11"/>
      <c r="G13" s="8">
        <f>G12-E12</f>
        <v>0.012488425925925925</v>
      </c>
      <c r="H13" s="8"/>
      <c r="I13" s="8">
        <f>I12-G12</f>
        <v>0.009305555555555553</v>
      </c>
      <c r="J13" s="8"/>
      <c r="K13" s="8">
        <f>K12-I12</f>
        <v>0.009768518518518527</v>
      </c>
      <c r="L13" s="8"/>
      <c r="M13" s="8">
        <f>M12-K12</f>
        <v>0.012048611111111107</v>
      </c>
      <c r="N13" s="8"/>
      <c r="O13" s="8">
        <f>O12-M12</f>
        <v>0.009513888888888884</v>
      </c>
      <c r="P13" s="8"/>
      <c r="Q13" s="8">
        <f>Q12-O12</f>
        <v>0.009907407407407406</v>
      </c>
      <c r="R13" s="8"/>
      <c r="S13" s="8">
        <f>S12-Q12</f>
        <v>0.01292824074074074</v>
      </c>
      <c r="T13" s="8"/>
      <c r="U13" s="8">
        <f>U12-S12</f>
        <v>0.009375000000000008</v>
      </c>
      <c r="V13" s="8"/>
      <c r="W13" s="8">
        <f>W12-U12</f>
        <v>0.011770833333333341</v>
      </c>
      <c r="X13" s="8"/>
      <c r="Y13" s="8">
        <f>Y12-W12</f>
        <v>0.013229166666666653</v>
      </c>
      <c r="Z13" s="8"/>
      <c r="AA13" s="8">
        <f>AA12-Y12</f>
        <v>0.009583333333333346</v>
      </c>
      <c r="AB13" s="8"/>
      <c r="AC13" s="8">
        <f>AC12-AA12</f>
        <v>0.012395833333333328</v>
      </c>
      <c r="AD13" s="8"/>
      <c r="AE13" s="8">
        <f>AE12-AC12</f>
        <v>0.011562500000000003</v>
      </c>
      <c r="AF13" s="8"/>
      <c r="AG13" s="8">
        <f>AG12-AE12</f>
        <v>0.013252314814814814</v>
      </c>
      <c r="AH13" s="8"/>
      <c r="AI13" s="8">
        <f>AI12-AG12</f>
        <v>0.012418981481481461</v>
      </c>
      <c r="AJ13" s="8"/>
      <c r="AK13" s="8">
        <f>AK12-AI12</f>
        <v>0.011562500000000003</v>
      </c>
      <c r="AL13" s="8"/>
      <c r="AM13" s="8">
        <f>AM12-AK12</f>
        <v>0.012986111111111143</v>
      </c>
      <c r="AN13" s="8"/>
      <c r="AO13" s="8">
        <f>AO12-AM12</f>
        <v>0.009999999999999953</v>
      </c>
      <c r="AP13" s="8"/>
      <c r="AQ13" s="8">
        <f>AQ12-AO12</f>
        <v>0.01273148148148151</v>
      </c>
      <c r="AR13" s="222"/>
      <c r="AS13" s="223"/>
      <c r="AT13" s="247"/>
      <c r="AU13" s="223"/>
      <c r="AV13" s="241"/>
      <c r="AW13" s="93"/>
      <c r="AX13" s="118"/>
      <c r="AY13" s="118"/>
      <c r="AZ13" s="86"/>
      <c r="BA13" s="84"/>
      <c r="BB13" s="85"/>
      <c r="BC13" s="86"/>
      <c r="BD13" s="85"/>
      <c r="BE13" s="86"/>
      <c r="BF13" s="87"/>
    </row>
    <row r="14" spans="1:58" ht="3" customHeight="1">
      <c r="A14" s="98"/>
      <c r="B14" s="99"/>
      <c r="C14" s="99"/>
      <c r="D14" s="99"/>
      <c r="E14" s="99"/>
      <c r="F14" s="100"/>
      <c r="G14" s="99"/>
      <c r="H14" s="101"/>
      <c r="I14" s="99"/>
      <c r="J14" s="101"/>
      <c r="K14" s="99"/>
      <c r="L14" s="99"/>
      <c r="M14" s="99"/>
      <c r="N14" s="99"/>
      <c r="O14" s="99"/>
      <c r="P14" s="102"/>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103"/>
      <c r="AU14" s="99"/>
      <c r="AV14" s="99"/>
      <c r="AW14" s="104"/>
      <c r="AX14" s="104"/>
      <c r="AY14" s="104"/>
      <c r="AZ14" s="104"/>
      <c r="BA14" s="105"/>
      <c r="BB14" s="106"/>
      <c r="BC14" s="104"/>
      <c r="BD14" s="106"/>
      <c r="BE14" s="104"/>
      <c r="BF14" s="107"/>
    </row>
    <row r="15" spans="1:58" ht="12.75" customHeight="1">
      <c r="A15" s="75" t="s">
        <v>43</v>
      </c>
      <c r="B15" s="76"/>
      <c r="C15" s="89" t="s">
        <v>169</v>
      </c>
      <c r="D15" s="76" t="s">
        <v>44</v>
      </c>
      <c r="E15" s="77" t="s">
        <v>0</v>
      </c>
      <c r="F15" s="108"/>
      <c r="G15" s="77" t="s">
        <v>1</v>
      </c>
      <c r="H15" s="109"/>
      <c r="I15" s="77" t="s">
        <v>2</v>
      </c>
      <c r="J15" s="109"/>
      <c r="K15" s="77" t="s">
        <v>3</v>
      </c>
      <c r="L15" s="77"/>
      <c r="M15" s="77" t="s">
        <v>4</v>
      </c>
      <c r="N15" s="77"/>
      <c r="O15" s="77" t="s">
        <v>5</v>
      </c>
      <c r="P15" s="110"/>
      <c r="Q15" s="77" t="s">
        <v>6</v>
      </c>
      <c r="R15" s="77"/>
      <c r="S15" s="77" t="s">
        <v>7</v>
      </c>
      <c r="T15" s="77"/>
      <c r="U15" s="77" t="s">
        <v>8</v>
      </c>
      <c r="V15" s="77"/>
      <c r="W15" s="77" t="s">
        <v>9</v>
      </c>
      <c r="X15" s="77"/>
      <c r="Y15" s="77" t="s">
        <v>10</v>
      </c>
      <c r="Z15" s="77"/>
      <c r="AA15" s="77" t="s">
        <v>11</v>
      </c>
      <c r="AB15" s="77"/>
      <c r="AC15" s="77" t="s">
        <v>12</v>
      </c>
      <c r="AD15" s="77"/>
      <c r="AE15" s="77" t="s">
        <v>13</v>
      </c>
      <c r="AF15" s="77"/>
      <c r="AG15" s="77" t="s">
        <v>14</v>
      </c>
      <c r="AH15" s="77"/>
      <c r="AI15" s="77" t="s">
        <v>15</v>
      </c>
      <c r="AJ15" s="77"/>
      <c r="AK15" s="77" t="s">
        <v>16</v>
      </c>
      <c r="AL15" s="77"/>
      <c r="AM15" s="77" t="s">
        <v>17</v>
      </c>
      <c r="AN15" s="77"/>
      <c r="AO15" s="77" t="s">
        <v>18</v>
      </c>
      <c r="AP15" s="77"/>
      <c r="AQ15" s="77" t="s">
        <v>19</v>
      </c>
      <c r="AR15" s="76"/>
      <c r="AS15" s="76"/>
      <c r="AT15" s="112"/>
      <c r="AU15" s="76"/>
      <c r="AV15" s="76"/>
      <c r="AW15" s="86"/>
      <c r="AX15" s="86"/>
      <c r="AY15" s="86"/>
      <c r="AZ15" s="86"/>
      <c r="BA15" s="84"/>
      <c r="BB15" s="85"/>
      <c r="BC15" s="86"/>
      <c r="BD15" s="85"/>
      <c r="BE15" s="86"/>
      <c r="BF15" s="87"/>
    </row>
    <row r="16" spans="1:58" ht="12.75" customHeight="1">
      <c r="A16" s="80" t="s">
        <v>112</v>
      </c>
      <c r="B16" s="226" t="s">
        <v>3</v>
      </c>
      <c r="C16" s="113" t="s">
        <v>62</v>
      </c>
      <c r="D16" s="76" t="s">
        <v>38</v>
      </c>
      <c r="E16" s="77" t="s">
        <v>150</v>
      </c>
      <c r="F16" s="108"/>
      <c r="G16" s="77" t="s">
        <v>46</v>
      </c>
      <c r="H16" s="109"/>
      <c r="I16" s="77" t="s">
        <v>149</v>
      </c>
      <c r="J16" s="109"/>
      <c r="K16" s="77" t="s">
        <v>150</v>
      </c>
      <c r="L16" s="77"/>
      <c r="M16" s="77" t="s">
        <v>46</v>
      </c>
      <c r="N16" s="77"/>
      <c r="O16" s="77" t="s">
        <v>149</v>
      </c>
      <c r="P16" s="110"/>
      <c r="Q16" s="77" t="s">
        <v>150</v>
      </c>
      <c r="R16" s="77"/>
      <c r="S16" s="77" t="s">
        <v>46</v>
      </c>
      <c r="T16" s="77"/>
      <c r="U16" s="77" t="s">
        <v>149</v>
      </c>
      <c r="V16" s="77"/>
      <c r="W16" s="77" t="s">
        <v>150</v>
      </c>
      <c r="X16" s="77"/>
      <c r="Y16" s="77" t="s">
        <v>46</v>
      </c>
      <c r="Z16" s="77"/>
      <c r="AA16" s="77" t="s">
        <v>149</v>
      </c>
      <c r="AB16" s="77"/>
      <c r="AC16" s="77" t="s">
        <v>150</v>
      </c>
      <c r="AD16" s="77"/>
      <c r="AE16" s="77" t="s">
        <v>46</v>
      </c>
      <c r="AF16" s="77"/>
      <c r="AG16" s="77" t="s">
        <v>149</v>
      </c>
      <c r="AH16" s="77"/>
      <c r="AI16" s="77" t="s">
        <v>150</v>
      </c>
      <c r="AJ16" s="77"/>
      <c r="AK16" s="77" t="s">
        <v>149</v>
      </c>
      <c r="AL16" s="77"/>
      <c r="AM16" s="77" t="s">
        <v>46</v>
      </c>
      <c r="AN16" s="77"/>
      <c r="AO16" s="77" t="s">
        <v>150</v>
      </c>
      <c r="AP16" s="77"/>
      <c r="AQ16" s="77" t="s">
        <v>149</v>
      </c>
      <c r="AR16" s="222" t="s">
        <v>3</v>
      </c>
      <c r="AS16" s="223">
        <f>E19+G19+I19+M19+O19+S19+U19+W19+Y19+AC19</f>
        <v>0.09873842592592595</v>
      </c>
      <c r="AT16" s="247" t="s">
        <v>1</v>
      </c>
      <c r="AU16" s="223">
        <f>AQ18-AS16</f>
        <v>0.1313888888888889</v>
      </c>
      <c r="AV16" s="241" t="s">
        <v>4</v>
      </c>
      <c r="AW16" s="82" t="s">
        <v>112</v>
      </c>
      <c r="AX16" s="83">
        <f>E19+K19+Q19+W19+AC19+AI19+AO19</f>
        <v>0.08104166666666669</v>
      </c>
      <c r="AY16" s="83">
        <f>E19+W19+AC19</f>
        <v>0.03013888888888891</v>
      </c>
      <c r="AZ16" s="83">
        <f>AX16-AY16</f>
        <v>0.05090277777777778</v>
      </c>
      <c r="BA16" s="84">
        <v>3</v>
      </c>
      <c r="BB16" s="85">
        <f>AY16/BA16</f>
        <v>0.010046296296296303</v>
      </c>
      <c r="BC16" s="86">
        <v>4</v>
      </c>
      <c r="BD16" s="85">
        <f>AZ16/BC16</f>
        <v>0.012725694444444446</v>
      </c>
      <c r="BE16" s="86">
        <f>RANK(BB16,BB4:BB90,1)</f>
        <v>12</v>
      </c>
      <c r="BF16" s="87">
        <f>RANK(BD16,BD4:BD90,1)</f>
        <v>11</v>
      </c>
    </row>
    <row r="17" spans="1:58" ht="12.75" customHeight="1">
      <c r="A17" s="80" t="s">
        <v>117</v>
      </c>
      <c r="B17" s="226"/>
      <c r="C17" s="113" t="s">
        <v>63</v>
      </c>
      <c r="D17" s="2" t="s">
        <v>42</v>
      </c>
      <c r="E17" s="89" t="s">
        <v>46</v>
      </c>
      <c r="F17" s="114"/>
      <c r="G17" s="89" t="s">
        <v>46</v>
      </c>
      <c r="H17" s="115"/>
      <c r="I17" s="89" t="s">
        <v>46</v>
      </c>
      <c r="J17" s="115"/>
      <c r="K17" s="89" t="s">
        <v>45</v>
      </c>
      <c r="L17" s="89"/>
      <c r="M17" s="89" t="s">
        <v>46</v>
      </c>
      <c r="N17" s="89"/>
      <c r="O17" s="77" t="s">
        <v>46</v>
      </c>
      <c r="P17" s="110"/>
      <c r="Q17" s="77" t="s">
        <v>45</v>
      </c>
      <c r="R17" s="77"/>
      <c r="S17" s="77" t="s">
        <v>46</v>
      </c>
      <c r="T17" s="77"/>
      <c r="U17" s="77" t="s">
        <v>46</v>
      </c>
      <c r="V17" s="77"/>
      <c r="W17" s="77" t="s">
        <v>46</v>
      </c>
      <c r="X17" s="77"/>
      <c r="Y17" s="77" t="s">
        <v>46</v>
      </c>
      <c r="Z17" s="77"/>
      <c r="AA17" s="77" t="s">
        <v>45</v>
      </c>
      <c r="AB17" s="77"/>
      <c r="AC17" s="77" t="s">
        <v>46</v>
      </c>
      <c r="AD17" s="77"/>
      <c r="AE17" s="77" t="s">
        <v>45</v>
      </c>
      <c r="AF17" s="77"/>
      <c r="AG17" s="77" t="s">
        <v>45</v>
      </c>
      <c r="AH17" s="77"/>
      <c r="AI17" s="77" t="s">
        <v>45</v>
      </c>
      <c r="AJ17" s="77"/>
      <c r="AK17" s="77" t="s">
        <v>45</v>
      </c>
      <c r="AL17" s="77"/>
      <c r="AM17" s="77" t="s">
        <v>45</v>
      </c>
      <c r="AN17" s="77"/>
      <c r="AO17" s="77" t="s">
        <v>45</v>
      </c>
      <c r="AP17" s="77"/>
      <c r="AQ17" s="77" t="s">
        <v>45</v>
      </c>
      <c r="AR17" s="222"/>
      <c r="AS17" s="223"/>
      <c r="AT17" s="247"/>
      <c r="AU17" s="223"/>
      <c r="AV17" s="241"/>
      <c r="AW17" s="82" t="s">
        <v>117</v>
      </c>
      <c r="AX17" s="83">
        <f>G19+M19+S19+Y19+AE19+AM19</f>
        <v>0.06424768518518523</v>
      </c>
      <c r="AY17" s="83">
        <f>G19+M19+S19+Y19</f>
        <v>0.037754629629629645</v>
      </c>
      <c r="AZ17" s="83">
        <f>AX17-AY17</f>
        <v>0.026493055555555582</v>
      </c>
      <c r="BA17" s="84">
        <v>4</v>
      </c>
      <c r="BB17" s="85">
        <f>AY17/BA17</f>
        <v>0.009438657407407411</v>
      </c>
      <c r="BC17" s="86">
        <v>2</v>
      </c>
      <c r="BD17" s="85">
        <f>AZ17/BC17</f>
        <v>0.013246527777777791</v>
      </c>
      <c r="BE17" s="86">
        <f>RANK(BB17,BB4:BB90,1)</f>
        <v>6</v>
      </c>
      <c r="BF17" s="87">
        <f>RANK(BD17,BD4:BD90,1)</f>
        <v>17</v>
      </c>
    </row>
    <row r="18" spans="1:58" ht="12.75" customHeight="1">
      <c r="A18" s="80" t="s">
        <v>118</v>
      </c>
      <c r="B18" s="226"/>
      <c r="C18" s="113" t="s">
        <v>170</v>
      </c>
      <c r="D18" s="76" t="s">
        <v>40</v>
      </c>
      <c r="E18" s="3">
        <v>0.009432870370370371</v>
      </c>
      <c r="F18" s="20" t="s">
        <v>6</v>
      </c>
      <c r="G18" s="3">
        <v>0.01880787037037037</v>
      </c>
      <c r="H18" s="20" t="s">
        <v>2</v>
      </c>
      <c r="I18" s="3">
        <v>0.02918981481481481</v>
      </c>
      <c r="J18" s="20" t="s">
        <v>1</v>
      </c>
      <c r="K18" s="3">
        <v>0.041840277777777775</v>
      </c>
      <c r="L18" s="20" t="s">
        <v>4</v>
      </c>
      <c r="M18" s="3">
        <v>0.05133101851851852</v>
      </c>
      <c r="N18" s="20" t="s">
        <v>2</v>
      </c>
      <c r="O18" s="3">
        <v>0.06160879629629629</v>
      </c>
      <c r="P18" s="20" t="s">
        <v>1</v>
      </c>
      <c r="Q18" s="3">
        <v>0.07409722222222222</v>
      </c>
      <c r="R18" s="20" t="s">
        <v>4</v>
      </c>
      <c r="S18" s="3">
        <v>0.08342592592592592</v>
      </c>
      <c r="T18" s="20" t="s">
        <v>3</v>
      </c>
      <c r="U18" s="3">
        <v>0.0936111111111111</v>
      </c>
      <c r="V18" s="20" t="s">
        <v>2</v>
      </c>
      <c r="W18" s="3">
        <v>0.10368055555555555</v>
      </c>
      <c r="X18" s="20" t="s">
        <v>1</v>
      </c>
      <c r="Y18" s="3">
        <v>0.11324074074074075</v>
      </c>
      <c r="Z18" s="20" t="s">
        <v>1</v>
      </c>
      <c r="AA18" s="3">
        <v>0.12643518518518518</v>
      </c>
      <c r="AB18" s="20" t="s">
        <v>2</v>
      </c>
      <c r="AC18" s="3">
        <v>0.13707175925925927</v>
      </c>
      <c r="AD18" s="20" t="s">
        <v>2</v>
      </c>
      <c r="AE18" s="3">
        <v>0.15034722222222222</v>
      </c>
      <c r="AF18" s="20" t="s">
        <v>2</v>
      </c>
      <c r="AG18" s="3">
        <v>0.1648611111111111</v>
      </c>
      <c r="AH18" s="20" t="s">
        <v>2</v>
      </c>
      <c r="AI18" s="3">
        <v>0.17743055555555556</v>
      </c>
      <c r="AJ18" s="20" t="s">
        <v>2</v>
      </c>
      <c r="AK18" s="3">
        <v>0.19050925925925924</v>
      </c>
      <c r="AL18" s="20" t="s">
        <v>3</v>
      </c>
      <c r="AM18" s="3">
        <v>0.20372685185185188</v>
      </c>
      <c r="AN18" s="20" t="s">
        <v>3</v>
      </c>
      <c r="AO18" s="3">
        <v>0.2169212962962963</v>
      </c>
      <c r="AP18" s="20" t="s">
        <v>3</v>
      </c>
      <c r="AQ18" s="26">
        <v>0.23012731481481483</v>
      </c>
      <c r="AR18" s="222"/>
      <c r="AS18" s="223"/>
      <c r="AT18" s="247"/>
      <c r="AU18" s="223"/>
      <c r="AV18" s="241"/>
      <c r="AW18" s="82" t="s">
        <v>118</v>
      </c>
      <c r="AX18" s="83">
        <f>I19+O19+U19+AA19+AG19+AK19+AQ19</f>
        <v>0.0848379629629629</v>
      </c>
      <c r="AY18" s="83">
        <f>I19+O19+U19</f>
        <v>0.0308449074074074</v>
      </c>
      <c r="AZ18" s="83">
        <f>AX18-AY18</f>
        <v>0.0539930555555555</v>
      </c>
      <c r="BA18" s="84">
        <v>3</v>
      </c>
      <c r="BB18" s="85">
        <f>AY18/BA18</f>
        <v>0.010281635802469134</v>
      </c>
      <c r="BC18" s="86">
        <v>4</v>
      </c>
      <c r="BD18" s="85">
        <f>AZ18/BC18</f>
        <v>0.013498263888888876</v>
      </c>
      <c r="BE18" s="86">
        <f>RANK(BB18,BB4:BB90,1)</f>
        <v>16</v>
      </c>
      <c r="BF18" s="87">
        <f>RANK(BD18,BD4:BD90,1)</f>
        <v>18</v>
      </c>
    </row>
    <row r="19" spans="1:58" ht="15.75" customHeight="1">
      <c r="A19" s="75"/>
      <c r="B19" s="76"/>
      <c r="C19" s="117"/>
      <c r="D19" s="76" t="s">
        <v>41</v>
      </c>
      <c r="E19" s="9">
        <f>E18-0</f>
        <v>0.009432870370370371</v>
      </c>
      <c r="F19" s="11"/>
      <c r="G19" s="9">
        <f>G18-E18</f>
        <v>0.009375</v>
      </c>
      <c r="H19" s="9"/>
      <c r="I19" s="9">
        <f>I18-G18</f>
        <v>0.01038194444444444</v>
      </c>
      <c r="J19" s="9"/>
      <c r="K19" s="9">
        <f>K18-I18</f>
        <v>0.012650462962962964</v>
      </c>
      <c r="L19" s="9"/>
      <c r="M19" s="9">
        <f>M18-K18</f>
        <v>0.009490740740740744</v>
      </c>
      <c r="N19" s="9"/>
      <c r="O19" s="9">
        <f>O18-M18</f>
        <v>0.010277777777777775</v>
      </c>
      <c r="P19" s="9"/>
      <c r="Q19" s="9">
        <f>Q18-O18</f>
        <v>0.012488425925925924</v>
      </c>
      <c r="R19" s="9"/>
      <c r="S19" s="9">
        <f>S18-Q18</f>
        <v>0.0093287037037037</v>
      </c>
      <c r="T19" s="9"/>
      <c r="U19" s="9">
        <f>U18-S18</f>
        <v>0.010185185185185186</v>
      </c>
      <c r="V19" s="9"/>
      <c r="W19" s="9">
        <f>W18-U18</f>
        <v>0.01006944444444445</v>
      </c>
      <c r="X19" s="9"/>
      <c r="Y19" s="9">
        <f>Y18-W18</f>
        <v>0.0095601851851852</v>
      </c>
      <c r="Z19" s="9"/>
      <c r="AA19" s="9">
        <f>AA18-Y18</f>
        <v>0.013194444444444425</v>
      </c>
      <c r="AB19" s="9"/>
      <c r="AC19" s="9">
        <f>AC18-AA18</f>
        <v>0.01063657407407409</v>
      </c>
      <c r="AD19" s="9"/>
      <c r="AE19" s="9">
        <f>AE18-AC18</f>
        <v>0.013275462962962947</v>
      </c>
      <c r="AF19" s="9"/>
      <c r="AG19" s="9">
        <f>AG18-AE18</f>
        <v>0.014513888888888882</v>
      </c>
      <c r="AH19" s="9"/>
      <c r="AI19" s="9">
        <f>AI18-AG18</f>
        <v>0.012569444444444466</v>
      </c>
      <c r="AJ19" s="9"/>
      <c r="AK19" s="9">
        <f>AK18-AI18</f>
        <v>0.013078703703703676</v>
      </c>
      <c r="AL19" s="9"/>
      <c r="AM19" s="9">
        <f>AM18-AK18</f>
        <v>0.013217592592592642</v>
      </c>
      <c r="AN19" s="9"/>
      <c r="AO19" s="9">
        <f>AO18-AM18</f>
        <v>0.013194444444444425</v>
      </c>
      <c r="AP19" s="9"/>
      <c r="AQ19" s="9">
        <f>AQ18-AO18</f>
        <v>0.01320601851851852</v>
      </c>
      <c r="AR19" s="222"/>
      <c r="AS19" s="223"/>
      <c r="AT19" s="247"/>
      <c r="AU19" s="223"/>
      <c r="AV19" s="241"/>
      <c r="AW19" s="93"/>
      <c r="AX19" s="118"/>
      <c r="AY19" s="118"/>
      <c r="AZ19" s="86"/>
      <c r="BA19" s="84"/>
      <c r="BB19" s="85"/>
      <c r="BC19" s="86"/>
      <c r="BD19" s="85"/>
      <c r="BE19" s="86"/>
      <c r="BF19" s="87"/>
    </row>
    <row r="20" spans="1:58" ht="3" customHeight="1">
      <c r="A20" s="98"/>
      <c r="B20" s="99"/>
      <c r="C20" s="99"/>
      <c r="D20" s="99"/>
      <c r="E20" s="99"/>
      <c r="F20" s="100"/>
      <c r="G20" s="99"/>
      <c r="H20" s="101"/>
      <c r="I20" s="99"/>
      <c r="J20" s="101"/>
      <c r="K20" s="99"/>
      <c r="L20" s="99"/>
      <c r="M20" s="99"/>
      <c r="N20" s="99"/>
      <c r="O20" s="99"/>
      <c r="P20" s="102"/>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103"/>
      <c r="AU20" s="99"/>
      <c r="AV20" s="99"/>
      <c r="AW20" s="104"/>
      <c r="AX20" s="104"/>
      <c r="AY20" s="104"/>
      <c r="AZ20" s="104"/>
      <c r="BA20" s="105"/>
      <c r="BB20" s="106"/>
      <c r="BC20" s="104"/>
      <c r="BD20" s="106"/>
      <c r="BE20" s="104"/>
      <c r="BF20" s="107"/>
    </row>
    <row r="21" spans="1:58" ht="15" customHeight="1">
      <c r="A21" s="75" t="s">
        <v>43</v>
      </c>
      <c r="B21" s="76"/>
      <c r="C21" s="116" t="s">
        <v>171</v>
      </c>
      <c r="D21" s="76" t="s">
        <v>44</v>
      </c>
      <c r="E21" s="77" t="s">
        <v>0</v>
      </c>
      <c r="F21" s="108"/>
      <c r="G21" s="77" t="s">
        <v>1</v>
      </c>
      <c r="H21" s="109"/>
      <c r="I21" s="77" t="s">
        <v>2</v>
      </c>
      <c r="J21" s="109"/>
      <c r="K21" s="77" t="s">
        <v>3</v>
      </c>
      <c r="L21" s="77"/>
      <c r="M21" s="77" t="s">
        <v>4</v>
      </c>
      <c r="N21" s="77"/>
      <c r="O21" s="77" t="s">
        <v>5</v>
      </c>
      <c r="P21" s="110"/>
      <c r="Q21" s="77" t="s">
        <v>6</v>
      </c>
      <c r="R21" s="77"/>
      <c r="S21" s="77" t="s">
        <v>7</v>
      </c>
      <c r="T21" s="77"/>
      <c r="U21" s="77" t="s">
        <v>8</v>
      </c>
      <c r="V21" s="77"/>
      <c r="W21" s="77" t="s">
        <v>9</v>
      </c>
      <c r="X21" s="77"/>
      <c r="Y21" s="77" t="s">
        <v>10</v>
      </c>
      <c r="Z21" s="77"/>
      <c r="AA21" s="77" t="s">
        <v>11</v>
      </c>
      <c r="AB21" s="77"/>
      <c r="AC21" s="77" t="s">
        <v>12</v>
      </c>
      <c r="AD21" s="77"/>
      <c r="AE21" s="77" t="s">
        <v>13</v>
      </c>
      <c r="AF21" s="77"/>
      <c r="AG21" s="77" t="s">
        <v>14</v>
      </c>
      <c r="AH21" s="77"/>
      <c r="AI21" s="77" t="s">
        <v>15</v>
      </c>
      <c r="AJ21" s="77"/>
      <c r="AK21" s="77" t="s">
        <v>16</v>
      </c>
      <c r="AL21" s="77"/>
      <c r="AM21" s="77" t="s">
        <v>17</v>
      </c>
      <c r="AN21" s="77"/>
      <c r="AO21" s="77" t="s">
        <v>18</v>
      </c>
      <c r="AP21" s="77"/>
      <c r="AQ21" s="77" t="s">
        <v>19</v>
      </c>
      <c r="AR21" s="76"/>
      <c r="AS21" s="76"/>
      <c r="AT21" s="112"/>
      <c r="AU21" s="76"/>
      <c r="AV21" s="76"/>
      <c r="AW21" s="86"/>
      <c r="AX21" s="86"/>
      <c r="AY21" s="86"/>
      <c r="AZ21" s="86"/>
      <c r="BA21" s="84"/>
      <c r="BB21" s="85"/>
      <c r="BC21" s="86"/>
      <c r="BD21" s="85"/>
      <c r="BE21" s="86"/>
      <c r="BF21" s="87"/>
    </row>
    <row r="22" spans="1:58" ht="15" customHeight="1">
      <c r="A22" s="80" t="s">
        <v>119</v>
      </c>
      <c r="B22" s="226" t="s">
        <v>5</v>
      </c>
      <c r="C22" s="119" t="s">
        <v>69</v>
      </c>
      <c r="D22" s="76" t="s">
        <v>38</v>
      </c>
      <c r="E22" s="77" t="s">
        <v>150</v>
      </c>
      <c r="F22" s="108"/>
      <c r="G22" s="77" t="s">
        <v>46</v>
      </c>
      <c r="H22" s="109"/>
      <c r="I22" s="89" t="s">
        <v>150</v>
      </c>
      <c r="J22" s="115"/>
      <c r="K22" s="89" t="s">
        <v>46</v>
      </c>
      <c r="L22" s="89"/>
      <c r="M22" s="77" t="s">
        <v>150</v>
      </c>
      <c r="N22" s="77"/>
      <c r="O22" s="77" t="s">
        <v>149</v>
      </c>
      <c r="P22" s="110"/>
      <c r="Q22" s="77" t="s">
        <v>149</v>
      </c>
      <c r="R22" s="77"/>
      <c r="S22" s="77" t="s">
        <v>46</v>
      </c>
      <c r="T22" s="77"/>
      <c r="U22" s="77" t="s">
        <v>150</v>
      </c>
      <c r="V22" s="77"/>
      <c r="W22" s="77" t="s">
        <v>149</v>
      </c>
      <c r="X22" s="77"/>
      <c r="Y22" s="77" t="s">
        <v>46</v>
      </c>
      <c r="Z22" s="77"/>
      <c r="AA22" s="77" t="s">
        <v>150</v>
      </c>
      <c r="AB22" s="77"/>
      <c r="AC22" s="77" t="s">
        <v>149</v>
      </c>
      <c r="AD22" s="77"/>
      <c r="AE22" s="77" t="s">
        <v>46</v>
      </c>
      <c r="AF22" s="77"/>
      <c r="AG22" s="77" t="s">
        <v>150</v>
      </c>
      <c r="AH22" s="77"/>
      <c r="AI22" s="77" t="s">
        <v>149</v>
      </c>
      <c r="AJ22" s="77"/>
      <c r="AK22" s="77" t="s">
        <v>46</v>
      </c>
      <c r="AL22" s="77"/>
      <c r="AM22" s="77" t="s">
        <v>149</v>
      </c>
      <c r="AN22" s="77"/>
      <c r="AO22" s="77" t="s">
        <v>150</v>
      </c>
      <c r="AP22" s="77"/>
      <c r="AQ22" s="77" t="s">
        <v>149</v>
      </c>
      <c r="AR22" s="222" t="s">
        <v>8</v>
      </c>
      <c r="AS22" s="223">
        <f>E25+G25+I25+O25+Q25+S25+W25+AK25+AM25+AQ25</f>
        <v>0.11135416666666668</v>
      </c>
      <c r="AT22" s="247" t="s">
        <v>7</v>
      </c>
      <c r="AU22" s="223">
        <f>AQ24-AS22</f>
        <v>0.13968749999999996</v>
      </c>
      <c r="AV22" s="241" t="s">
        <v>9</v>
      </c>
      <c r="AW22" s="82" t="s">
        <v>119</v>
      </c>
      <c r="AX22" s="83">
        <f>E25+I25+M25+U25+AA25+AG25+AO25</f>
        <v>0.08589120370370368</v>
      </c>
      <c r="AY22" s="83">
        <f>E25+I25</f>
        <v>0.022118055555555554</v>
      </c>
      <c r="AZ22" s="83">
        <f>AX22-AY22</f>
        <v>0.06377314814814812</v>
      </c>
      <c r="BA22" s="84">
        <v>2</v>
      </c>
      <c r="BB22" s="85">
        <f>AY22/BA22</f>
        <v>0.011059027777777777</v>
      </c>
      <c r="BC22" s="86">
        <v>5</v>
      </c>
      <c r="BD22" s="85">
        <f>AZ22/BC22</f>
        <v>0.012754629629629624</v>
      </c>
      <c r="BE22" s="86">
        <f>RANK(BB22,BB4:BB90,1)</f>
        <v>22</v>
      </c>
      <c r="BF22" s="87">
        <f>RANK(BD22,BD4:BD90,1)</f>
        <v>12</v>
      </c>
    </row>
    <row r="23" spans="1:58" ht="15.75" customHeight="1">
      <c r="A23" s="80" t="s">
        <v>121</v>
      </c>
      <c r="B23" s="226"/>
      <c r="C23" s="119" t="s">
        <v>172</v>
      </c>
      <c r="D23" s="2" t="s">
        <v>42</v>
      </c>
      <c r="E23" s="89" t="s">
        <v>46</v>
      </c>
      <c r="F23" s="114"/>
      <c r="G23" s="89" t="s">
        <v>46</v>
      </c>
      <c r="H23" s="115"/>
      <c r="I23" s="89" t="s">
        <v>46</v>
      </c>
      <c r="J23" s="115"/>
      <c r="K23" s="89" t="s">
        <v>45</v>
      </c>
      <c r="L23" s="89"/>
      <c r="M23" s="89" t="s">
        <v>45</v>
      </c>
      <c r="N23" s="89"/>
      <c r="O23" s="77" t="s">
        <v>46</v>
      </c>
      <c r="P23" s="110"/>
      <c r="Q23" s="77" t="s">
        <v>46</v>
      </c>
      <c r="R23" s="77"/>
      <c r="S23" s="77" t="s">
        <v>46</v>
      </c>
      <c r="T23" s="77"/>
      <c r="U23" s="77" t="s">
        <v>45</v>
      </c>
      <c r="V23" s="77"/>
      <c r="W23" s="77" t="s">
        <v>46</v>
      </c>
      <c r="X23" s="77"/>
      <c r="Y23" s="77" t="s">
        <v>45</v>
      </c>
      <c r="Z23" s="77"/>
      <c r="AA23" s="77" t="s">
        <v>45</v>
      </c>
      <c r="AB23" s="77"/>
      <c r="AC23" s="77" t="s">
        <v>45</v>
      </c>
      <c r="AD23" s="77"/>
      <c r="AE23" s="77" t="s">
        <v>45</v>
      </c>
      <c r="AF23" s="77"/>
      <c r="AG23" s="77" t="s">
        <v>45</v>
      </c>
      <c r="AH23" s="77"/>
      <c r="AI23" s="77" t="s">
        <v>45</v>
      </c>
      <c r="AJ23" s="77"/>
      <c r="AK23" s="77" t="s">
        <v>46</v>
      </c>
      <c r="AL23" s="77"/>
      <c r="AM23" s="77" t="s">
        <v>46</v>
      </c>
      <c r="AN23" s="77"/>
      <c r="AO23" s="77" t="s">
        <v>45</v>
      </c>
      <c r="AP23" s="77"/>
      <c r="AQ23" s="77" t="s">
        <v>46</v>
      </c>
      <c r="AR23" s="222"/>
      <c r="AS23" s="223"/>
      <c r="AT23" s="247"/>
      <c r="AU23" s="223"/>
      <c r="AV23" s="241"/>
      <c r="AW23" s="82" t="s">
        <v>121</v>
      </c>
      <c r="AX23" s="83">
        <f>G25+K25+S25+Y25+AE25+AK25</f>
        <v>0.08187500000000003</v>
      </c>
      <c r="AY23" s="83">
        <f>G25+S25+AK25</f>
        <v>0.03787037037037036</v>
      </c>
      <c r="AZ23" s="83">
        <f>AX23-AY23</f>
        <v>0.04400462962962967</v>
      </c>
      <c r="BA23" s="84">
        <v>3</v>
      </c>
      <c r="BB23" s="85">
        <f>AY23/BA23</f>
        <v>0.012623456790123453</v>
      </c>
      <c r="BC23" s="86">
        <v>3</v>
      </c>
      <c r="BD23" s="85">
        <f>AZ23/BC23</f>
        <v>0.014668209876543223</v>
      </c>
      <c r="BE23" s="86">
        <f>RANK(BB23,BB4:BB90,1)</f>
        <v>34</v>
      </c>
      <c r="BF23" s="87">
        <f>RANK(BD23,BD4:BD90,1)</f>
        <v>26</v>
      </c>
    </row>
    <row r="24" spans="1:58" ht="15" customHeight="1">
      <c r="A24" s="80" t="s">
        <v>122</v>
      </c>
      <c r="B24" s="226"/>
      <c r="C24" s="119" t="s">
        <v>53</v>
      </c>
      <c r="D24" s="76" t="s">
        <v>40</v>
      </c>
      <c r="E24" s="3">
        <v>0.01064814814814815</v>
      </c>
      <c r="F24" s="20" t="s">
        <v>10</v>
      </c>
      <c r="G24" s="3">
        <v>0.02255787037037037</v>
      </c>
      <c r="H24" s="20" t="s">
        <v>11</v>
      </c>
      <c r="I24" s="3">
        <v>0.034027777777777775</v>
      </c>
      <c r="J24" s="20" t="s">
        <v>8</v>
      </c>
      <c r="K24" s="3">
        <v>0.04862268518518518</v>
      </c>
      <c r="L24" s="20" t="s">
        <v>10</v>
      </c>
      <c r="M24" s="3">
        <v>0.06140046296296297</v>
      </c>
      <c r="N24" s="20" t="s">
        <v>10</v>
      </c>
      <c r="O24" s="3">
        <v>0.07171296296296296</v>
      </c>
      <c r="P24" s="20" t="s">
        <v>9</v>
      </c>
      <c r="Q24" s="3">
        <v>0.08180555555555556</v>
      </c>
      <c r="R24" s="20" t="s">
        <v>7</v>
      </c>
      <c r="S24" s="3">
        <v>0.09449074074074075</v>
      </c>
      <c r="T24" s="20" t="s">
        <v>8</v>
      </c>
      <c r="U24" s="3">
        <v>0.10644675925925927</v>
      </c>
      <c r="V24" s="20" t="s">
        <v>6</v>
      </c>
      <c r="W24" s="3">
        <v>0.11674768518518519</v>
      </c>
      <c r="X24" s="20" t="s">
        <v>6</v>
      </c>
      <c r="Y24" s="3">
        <v>0.1308564814814815</v>
      </c>
      <c r="Z24" s="20" t="s">
        <v>6</v>
      </c>
      <c r="AA24" s="3">
        <v>0.14377314814814815</v>
      </c>
      <c r="AB24" s="20" t="s">
        <v>6</v>
      </c>
      <c r="AC24" s="3">
        <v>0.16046296296296295</v>
      </c>
      <c r="AD24" s="20" t="s">
        <v>7</v>
      </c>
      <c r="AE24" s="3">
        <v>0.17576388888888891</v>
      </c>
      <c r="AF24" s="20" t="s">
        <v>7</v>
      </c>
      <c r="AG24" s="3">
        <v>0.18895833333333334</v>
      </c>
      <c r="AH24" s="20" t="s">
        <v>7</v>
      </c>
      <c r="AI24" s="3">
        <v>0.20417824074074073</v>
      </c>
      <c r="AJ24" s="20" t="s">
        <v>8</v>
      </c>
      <c r="AK24" s="3">
        <v>0.21745370370370368</v>
      </c>
      <c r="AL24" s="20" t="s">
        <v>8</v>
      </c>
      <c r="AM24" s="3">
        <v>0.22780092592592593</v>
      </c>
      <c r="AN24" s="20" t="s">
        <v>8</v>
      </c>
      <c r="AO24" s="3">
        <v>0.24072916666666666</v>
      </c>
      <c r="AP24" s="20" t="s">
        <v>8</v>
      </c>
      <c r="AQ24" s="26">
        <v>0.25104166666666666</v>
      </c>
      <c r="AR24" s="222"/>
      <c r="AS24" s="223"/>
      <c r="AT24" s="247"/>
      <c r="AU24" s="223"/>
      <c r="AV24" s="241"/>
      <c r="AW24" s="82" t="s">
        <v>122</v>
      </c>
      <c r="AX24" s="83">
        <f>O25+Q25+W25+AC25+AI25+AM25+AQ25</f>
        <v>0.08327546296296295</v>
      </c>
      <c r="AY24" s="83">
        <f>O25+Q25+W25+AM25+AQ25</f>
        <v>0.051365740740740774</v>
      </c>
      <c r="AZ24" s="83">
        <f>AX24-AY24</f>
        <v>0.03190972222222218</v>
      </c>
      <c r="BA24" s="84">
        <v>5</v>
      </c>
      <c r="BB24" s="85">
        <f>AY24/BA24</f>
        <v>0.010273148148148155</v>
      </c>
      <c r="BC24" s="86">
        <v>2</v>
      </c>
      <c r="BD24" s="85">
        <f>AZ24/BC24</f>
        <v>0.01595486111111109</v>
      </c>
      <c r="BE24" s="86">
        <f>RANK(BB24,BB4:BB90,1)</f>
        <v>15</v>
      </c>
      <c r="BF24" s="87">
        <f>RANK(BD24,BD4:BD90,1)</f>
        <v>32</v>
      </c>
    </row>
    <row r="25" spans="1:58" ht="15.75" customHeight="1">
      <c r="A25" s="75"/>
      <c r="B25" s="76"/>
      <c r="C25" s="117"/>
      <c r="D25" s="76" t="s">
        <v>41</v>
      </c>
      <c r="E25" s="9">
        <f>E24-0</f>
        <v>0.01064814814814815</v>
      </c>
      <c r="F25" s="11"/>
      <c r="G25" s="9">
        <f>G24-E24</f>
        <v>0.01190972222222222</v>
      </c>
      <c r="H25" s="9"/>
      <c r="I25" s="9">
        <f>I24-G24</f>
        <v>0.011469907407407404</v>
      </c>
      <c r="J25" s="9"/>
      <c r="K25" s="9">
        <f>K24-I24</f>
        <v>0.014594907407407404</v>
      </c>
      <c r="L25" s="9"/>
      <c r="M25" s="9">
        <f>M24-K24</f>
        <v>0.01277777777777779</v>
      </c>
      <c r="N25" s="9"/>
      <c r="O25" s="9">
        <f>O24-M24</f>
        <v>0.010312499999999995</v>
      </c>
      <c r="P25" s="9"/>
      <c r="Q25" s="9">
        <f>Q24-O24</f>
        <v>0.010092592592592597</v>
      </c>
      <c r="R25" s="9"/>
      <c r="S25" s="9">
        <f>S24-Q24</f>
        <v>0.012685185185185188</v>
      </c>
      <c r="T25" s="9"/>
      <c r="U25" s="9">
        <f>U24-S24</f>
        <v>0.011956018518518519</v>
      </c>
      <c r="V25" s="9"/>
      <c r="W25" s="9">
        <f>W24-U24</f>
        <v>0.010300925925925922</v>
      </c>
      <c r="X25" s="9"/>
      <c r="Y25" s="9">
        <f>Y24-W24</f>
        <v>0.0141087962962963</v>
      </c>
      <c r="Z25" s="9"/>
      <c r="AA25" s="9">
        <f>AA24-Y24</f>
        <v>0.01291666666666666</v>
      </c>
      <c r="AB25" s="9"/>
      <c r="AC25" s="9">
        <f>AC24-AA24</f>
        <v>0.016689814814814796</v>
      </c>
      <c r="AD25" s="9"/>
      <c r="AE25" s="9">
        <f>AE24-AC24</f>
        <v>0.015300925925925968</v>
      </c>
      <c r="AF25" s="9"/>
      <c r="AG25" s="9">
        <f>AG24-AE24</f>
        <v>0.013194444444444425</v>
      </c>
      <c r="AH25" s="9"/>
      <c r="AI25" s="9">
        <f>AI24-AG24</f>
        <v>0.01521990740740739</v>
      </c>
      <c r="AJ25" s="9"/>
      <c r="AK25" s="9">
        <f>AK24-AI24</f>
        <v>0.013275462962962947</v>
      </c>
      <c r="AL25" s="9"/>
      <c r="AM25" s="9">
        <f>AM24-AK24</f>
        <v>0.010347222222222258</v>
      </c>
      <c r="AN25" s="9"/>
      <c r="AO25" s="9">
        <f>AO24-AM24</f>
        <v>0.012928240740740726</v>
      </c>
      <c r="AP25" s="9"/>
      <c r="AQ25" s="9">
        <f>AQ24-AO24</f>
        <v>0.010312500000000002</v>
      </c>
      <c r="AR25" s="222"/>
      <c r="AS25" s="223"/>
      <c r="AT25" s="247"/>
      <c r="AU25" s="223"/>
      <c r="AV25" s="241"/>
      <c r="AW25" s="93"/>
      <c r="AX25" s="118"/>
      <c r="AY25" s="118"/>
      <c r="AZ25" s="86"/>
      <c r="BA25" s="84"/>
      <c r="BB25" s="85"/>
      <c r="BC25" s="86"/>
      <c r="BD25" s="85"/>
      <c r="BE25" s="86"/>
      <c r="BF25" s="87"/>
    </row>
    <row r="26" spans="1:58" ht="3" customHeight="1">
      <c r="A26" s="98"/>
      <c r="B26" s="99"/>
      <c r="C26" s="99"/>
      <c r="D26" s="99"/>
      <c r="E26" s="99"/>
      <c r="F26" s="100"/>
      <c r="G26" s="99"/>
      <c r="H26" s="101"/>
      <c r="I26" s="99"/>
      <c r="J26" s="101"/>
      <c r="K26" s="99"/>
      <c r="L26" s="99"/>
      <c r="M26" s="99"/>
      <c r="N26" s="99"/>
      <c r="O26" s="99"/>
      <c r="P26" s="102"/>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3"/>
      <c r="AU26" s="99"/>
      <c r="AV26" s="99"/>
      <c r="AW26" s="104"/>
      <c r="AX26" s="104"/>
      <c r="AY26" s="104"/>
      <c r="AZ26" s="104"/>
      <c r="BA26" s="105"/>
      <c r="BB26" s="106"/>
      <c r="BC26" s="104"/>
      <c r="BD26" s="106"/>
      <c r="BE26" s="104"/>
      <c r="BF26" s="107"/>
    </row>
    <row r="27" spans="1:58" ht="15">
      <c r="A27" s="75" t="s">
        <v>43</v>
      </c>
      <c r="B27" s="76"/>
      <c r="C27" s="89" t="s">
        <v>173</v>
      </c>
      <c r="D27" s="76" t="s">
        <v>44</v>
      </c>
      <c r="E27" s="77" t="s">
        <v>0</v>
      </c>
      <c r="F27" s="108"/>
      <c r="G27" s="77" t="s">
        <v>1</v>
      </c>
      <c r="H27" s="109"/>
      <c r="I27" s="77" t="s">
        <v>2</v>
      </c>
      <c r="J27" s="109"/>
      <c r="K27" s="77" t="s">
        <v>3</v>
      </c>
      <c r="L27" s="77"/>
      <c r="M27" s="77" t="s">
        <v>4</v>
      </c>
      <c r="N27" s="77"/>
      <c r="O27" s="77" t="s">
        <v>5</v>
      </c>
      <c r="P27" s="110"/>
      <c r="Q27" s="77" t="s">
        <v>6</v>
      </c>
      <c r="R27" s="77"/>
      <c r="S27" s="77" t="s">
        <v>7</v>
      </c>
      <c r="T27" s="77"/>
      <c r="U27" s="77" t="s">
        <v>8</v>
      </c>
      <c r="V27" s="77"/>
      <c r="W27" s="77" t="s">
        <v>9</v>
      </c>
      <c r="X27" s="77"/>
      <c r="Y27" s="77" t="s">
        <v>10</v>
      </c>
      <c r="Z27" s="77"/>
      <c r="AA27" s="77" t="s">
        <v>11</v>
      </c>
      <c r="AB27" s="77"/>
      <c r="AC27" s="77" t="s">
        <v>12</v>
      </c>
      <c r="AD27" s="77"/>
      <c r="AE27" s="77" t="s">
        <v>13</v>
      </c>
      <c r="AF27" s="77"/>
      <c r="AG27" s="77" t="s">
        <v>14</v>
      </c>
      <c r="AH27" s="77"/>
      <c r="AI27" s="77" t="s">
        <v>15</v>
      </c>
      <c r="AJ27" s="77"/>
      <c r="AK27" s="77" t="s">
        <v>16</v>
      </c>
      <c r="AL27" s="77"/>
      <c r="AM27" s="77" t="s">
        <v>17</v>
      </c>
      <c r="AN27" s="77"/>
      <c r="AO27" s="77" t="s">
        <v>18</v>
      </c>
      <c r="AP27" s="77"/>
      <c r="AQ27" s="77" t="s">
        <v>19</v>
      </c>
      <c r="AR27" s="76"/>
      <c r="AS27" s="76"/>
      <c r="AT27" s="112"/>
      <c r="AU27" s="76"/>
      <c r="AV27" s="76"/>
      <c r="AW27" s="86"/>
      <c r="AX27" s="86"/>
      <c r="AY27" s="86"/>
      <c r="AZ27" s="86"/>
      <c r="BA27" s="84"/>
      <c r="BB27" s="85"/>
      <c r="BC27" s="86"/>
      <c r="BD27" s="85"/>
      <c r="BE27" s="86"/>
      <c r="BF27" s="87"/>
    </row>
    <row r="28" spans="1:58" ht="15" customHeight="1">
      <c r="A28" s="80" t="s">
        <v>123</v>
      </c>
      <c r="B28" s="231" t="s">
        <v>2</v>
      </c>
      <c r="C28" s="88" t="s">
        <v>174</v>
      </c>
      <c r="D28" s="76" t="s">
        <v>38</v>
      </c>
      <c r="E28" s="77" t="s">
        <v>149</v>
      </c>
      <c r="F28" s="108"/>
      <c r="G28" s="77" t="s">
        <v>150</v>
      </c>
      <c r="H28" s="109"/>
      <c r="I28" s="77" t="s">
        <v>150</v>
      </c>
      <c r="J28" s="109"/>
      <c r="K28" s="77" t="s">
        <v>46</v>
      </c>
      <c r="L28" s="77"/>
      <c r="M28" s="77" t="s">
        <v>149</v>
      </c>
      <c r="N28" s="77"/>
      <c r="O28" s="77" t="s">
        <v>150</v>
      </c>
      <c r="P28" s="110"/>
      <c r="Q28" s="77" t="s">
        <v>46</v>
      </c>
      <c r="R28" s="77"/>
      <c r="S28" s="77" t="s">
        <v>149</v>
      </c>
      <c r="T28" s="77"/>
      <c r="U28" s="77" t="s">
        <v>150</v>
      </c>
      <c r="V28" s="77"/>
      <c r="W28" s="77" t="s">
        <v>46</v>
      </c>
      <c r="X28" s="77"/>
      <c r="Y28" s="77" t="s">
        <v>149</v>
      </c>
      <c r="Z28" s="77"/>
      <c r="AA28" s="77" t="s">
        <v>149</v>
      </c>
      <c r="AB28" s="77"/>
      <c r="AC28" s="77" t="s">
        <v>150</v>
      </c>
      <c r="AD28" s="77"/>
      <c r="AE28" s="77" t="s">
        <v>46</v>
      </c>
      <c r="AF28" s="77"/>
      <c r="AG28" s="77" t="s">
        <v>149</v>
      </c>
      <c r="AH28" s="77"/>
      <c r="AI28" s="77" t="s">
        <v>150</v>
      </c>
      <c r="AJ28" s="77"/>
      <c r="AK28" s="77" t="s">
        <v>149</v>
      </c>
      <c r="AL28" s="77"/>
      <c r="AM28" s="77" t="s">
        <v>150</v>
      </c>
      <c r="AN28" s="77"/>
      <c r="AO28" s="77" t="s">
        <v>46</v>
      </c>
      <c r="AP28" s="77"/>
      <c r="AQ28" s="77" t="s">
        <v>149</v>
      </c>
      <c r="AR28" s="222" t="s">
        <v>7</v>
      </c>
      <c r="AS28" s="223">
        <f>E31+G31+I31+K31+M31+Q31+AC31+AI31+AM31+AO31</f>
        <v>0.1156597222222222</v>
      </c>
      <c r="AT28" s="247" t="s">
        <v>9</v>
      </c>
      <c r="AU28" s="223">
        <f>AQ30-AS28</f>
        <v>0.13140046296296296</v>
      </c>
      <c r="AV28" s="241" t="s">
        <v>5</v>
      </c>
      <c r="AW28" s="82" t="s">
        <v>123</v>
      </c>
      <c r="AX28" s="83">
        <f>G31+I31+O31+U31+AC31+AI31+AM31</f>
        <v>0.08782407407407405</v>
      </c>
      <c r="AY28" s="83">
        <f>G31+I31+AC31+AI31+AM31</f>
        <v>0.05802083333333333</v>
      </c>
      <c r="AZ28" s="83">
        <f>AX28-AY28</f>
        <v>0.029803240740740727</v>
      </c>
      <c r="BA28" s="84">
        <v>5</v>
      </c>
      <c r="BB28" s="85">
        <f>AY28/BA28</f>
        <v>0.011604166666666665</v>
      </c>
      <c r="BC28" s="86">
        <v>2</v>
      </c>
      <c r="BD28" s="85">
        <f>AZ28/BC28</f>
        <v>0.014901620370370364</v>
      </c>
      <c r="BE28" s="86">
        <f>RANK(BB28,BB4:BB90,1)</f>
        <v>28</v>
      </c>
      <c r="BF28" s="87">
        <f>RANK(BD28,BD4:BD90,1)</f>
        <v>27</v>
      </c>
    </row>
    <row r="29" spans="1:58" ht="15" customHeight="1">
      <c r="A29" s="80" t="s">
        <v>120</v>
      </c>
      <c r="B29" s="231"/>
      <c r="C29" s="88" t="s">
        <v>175</v>
      </c>
      <c r="D29" s="2" t="s">
        <v>42</v>
      </c>
      <c r="E29" s="89" t="s">
        <v>46</v>
      </c>
      <c r="F29" s="114"/>
      <c r="G29" s="77" t="s">
        <v>46</v>
      </c>
      <c r="H29" s="109"/>
      <c r="I29" s="77" t="s">
        <v>46</v>
      </c>
      <c r="J29" s="109"/>
      <c r="K29" s="77" t="s">
        <v>46</v>
      </c>
      <c r="L29" s="77"/>
      <c r="M29" s="77" t="s">
        <v>46</v>
      </c>
      <c r="N29" s="77"/>
      <c r="O29" s="77" t="s">
        <v>45</v>
      </c>
      <c r="P29" s="110"/>
      <c r="Q29" s="77" t="s">
        <v>46</v>
      </c>
      <c r="R29" s="77"/>
      <c r="S29" s="77" t="s">
        <v>45</v>
      </c>
      <c r="T29" s="77"/>
      <c r="U29" s="77" t="s">
        <v>45</v>
      </c>
      <c r="V29" s="77"/>
      <c r="W29" s="77" t="s">
        <v>45</v>
      </c>
      <c r="X29" s="77"/>
      <c r="Y29" s="77" t="s">
        <v>45</v>
      </c>
      <c r="Z29" s="77"/>
      <c r="AA29" s="77" t="s">
        <v>45</v>
      </c>
      <c r="AB29" s="77"/>
      <c r="AC29" s="77" t="s">
        <v>46</v>
      </c>
      <c r="AD29" s="77"/>
      <c r="AE29" s="77" t="s">
        <v>45</v>
      </c>
      <c r="AF29" s="77"/>
      <c r="AG29" s="77" t="s">
        <v>45</v>
      </c>
      <c r="AH29" s="77"/>
      <c r="AI29" s="77" t="s">
        <v>46</v>
      </c>
      <c r="AJ29" s="77"/>
      <c r="AK29" s="77" t="s">
        <v>45</v>
      </c>
      <c r="AL29" s="77"/>
      <c r="AM29" s="77" t="s">
        <v>46</v>
      </c>
      <c r="AN29" s="77"/>
      <c r="AO29" s="77" t="s">
        <v>46</v>
      </c>
      <c r="AP29" s="77"/>
      <c r="AQ29" s="77" t="s">
        <v>45</v>
      </c>
      <c r="AR29" s="222"/>
      <c r="AS29" s="223"/>
      <c r="AT29" s="247"/>
      <c r="AU29" s="223"/>
      <c r="AV29" s="241"/>
      <c r="AW29" s="82" t="s">
        <v>120</v>
      </c>
      <c r="AX29" s="83">
        <f>K31+Q31+W31+AE31+AO31</f>
        <v>0.07138888888888889</v>
      </c>
      <c r="AY29" s="83">
        <f>K31+Q31+AO31</f>
        <v>0.03607638888888889</v>
      </c>
      <c r="AZ29" s="83">
        <f>AX29-AY29</f>
        <v>0.035312500000000004</v>
      </c>
      <c r="BA29" s="84">
        <v>3</v>
      </c>
      <c r="BB29" s="85">
        <f>AY29/BA29</f>
        <v>0.012025462962962962</v>
      </c>
      <c r="BC29" s="86">
        <v>2</v>
      </c>
      <c r="BD29" s="85">
        <f>AZ29/BC29</f>
        <v>0.017656250000000002</v>
      </c>
      <c r="BE29" s="86">
        <f>RANK(BB29,BB4:BB90,1)</f>
        <v>30</v>
      </c>
      <c r="BF29" s="87">
        <f>RANK(BD29,BD4:BD90,1)</f>
        <v>37</v>
      </c>
    </row>
    <row r="30" spans="1:58" ht="15" customHeight="1">
      <c r="A30" s="80" t="s">
        <v>124</v>
      </c>
      <c r="B30" s="231"/>
      <c r="C30" s="88" t="s">
        <v>176</v>
      </c>
      <c r="D30" s="76" t="s">
        <v>40</v>
      </c>
      <c r="E30" s="3">
        <v>0.010289351851851852</v>
      </c>
      <c r="F30" s="20" t="s">
        <v>7</v>
      </c>
      <c r="G30" s="3">
        <v>0.020590277777777777</v>
      </c>
      <c r="H30" s="20" t="s">
        <v>5</v>
      </c>
      <c r="I30" s="3">
        <v>0.03239583333333333</v>
      </c>
      <c r="J30" s="20" t="s">
        <v>6</v>
      </c>
      <c r="K30" s="3">
        <v>0.04417824074074075</v>
      </c>
      <c r="L30" s="20" t="s">
        <v>6</v>
      </c>
      <c r="M30" s="3">
        <v>0.05545138888888889</v>
      </c>
      <c r="N30" s="20" t="s">
        <v>7</v>
      </c>
      <c r="O30" s="3">
        <v>0.07018518518518518</v>
      </c>
      <c r="P30" s="20" t="s">
        <v>7</v>
      </c>
      <c r="Q30" s="3">
        <v>0.08245370370370371</v>
      </c>
      <c r="R30" s="20" t="s">
        <v>9</v>
      </c>
      <c r="S30" s="3">
        <v>0.0950925925925926</v>
      </c>
      <c r="T30" s="20" t="s">
        <v>209</v>
      </c>
      <c r="U30" s="3">
        <v>0.11016203703703703</v>
      </c>
      <c r="V30" s="20" t="s">
        <v>10</v>
      </c>
      <c r="W30" s="3">
        <v>0.13083333333333333</v>
      </c>
      <c r="X30" s="20" t="s">
        <v>11</v>
      </c>
      <c r="Y30" s="3">
        <v>0.14168981481481482</v>
      </c>
      <c r="Z30" s="20" t="s">
        <v>11</v>
      </c>
      <c r="AA30" s="3">
        <v>0.1524537037037037</v>
      </c>
      <c r="AB30" s="20" t="s">
        <v>9</v>
      </c>
      <c r="AC30" s="3">
        <v>0.16430555555555557</v>
      </c>
      <c r="AD30" s="20" t="s">
        <v>8</v>
      </c>
      <c r="AE30" s="3">
        <v>0.17894675925925926</v>
      </c>
      <c r="AF30" s="20" t="s">
        <v>9</v>
      </c>
      <c r="AG30" s="3">
        <v>0.1894675925925926</v>
      </c>
      <c r="AH30" s="20" t="s">
        <v>8</v>
      </c>
      <c r="AI30" s="3">
        <v>0.20148148148148148</v>
      </c>
      <c r="AJ30" s="20" t="s">
        <v>7</v>
      </c>
      <c r="AK30" s="3">
        <v>0.21221064814814816</v>
      </c>
      <c r="AL30" s="20" t="s">
        <v>7</v>
      </c>
      <c r="AM30" s="3">
        <v>0.22425925925925927</v>
      </c>
      <c r="AN30" s="20" t="s">
        <v>7</v>
      </c>
      <c r="AO30" s="3">
        <v>0.23628472222222222</v>
      </c>
      <c r="AP30" s="20" t="s">
        <v>7</v>
      </c>
      <c r="AQ30" s="26">
        <v>0.24706018518518516</v>
      </c>
      <c r="AR30" s="222"/>
      <c r="AS30" s="223"/>
      <c r="AT30" s="247"/>
      <c r="AU30" s="223"/>
      <c r="AV30" s="241"/>
      <c r="AW30" s="82" t="s">
        <v>124</v>
      </c>
      <c r="AX30" s="83">
        <f>E31+M31+S31+Y31+AA31+AG31+AK31+AQ31</f>
        <v>0.08784722222222223</v>
      </c>
      <c r="AY30" s="83">
        <f>E31+M31</f>
        <v>0.021562499999999995</v>
      </c>
      <c r="AZ30" s="83">
        <f>AX30-AY30</f>
        <v>0.06628472222222223</v>
      </c>
      <c r="BA30" s="84">
        <v>2</v>
      </c>
      <c r="BB30" s="85">
        <f>AY30/BA30</f>
        <v>0.010781249999999997</v>
      </c>
      <c r="BC30" s="86">
        <v>6</v>
      </c>
      <c r="BD30" s="85">
        <f>AZ30/BC30</f>
        <v>0.011047453703703705</v>
      </c>
      <c r="BE30" s="86">
        <f>RANK(BB30,BB4:BB90,1)</f>
        <v>19</v>
      </c>
      <c r="BF30" s="87">
        <f>RANK(BD30,BD4:BD90,1)</f>
        <v>2</v>
      </c>
    </row>
    <row r="31" spans="1:58" ht="15.75" customHeight="1">
      <c r="A31" s="75"/>
      <c r="B31" s="76"/>
      <c r="C31" s="117"/>
      <c r="D31" s="76" t="s">
        <v>41</v>
      </c>
      <c r="E31" s="9">
        <f>E30-0</f>
        <v>0.010289351851851852</v>
      </c>
      <c r="F31" s="11"/>
      <c r="G31" s="9">
        <f>G30-E30</f>
        <v>0.010300925925925925</v>
      </c>
      <c r="H31" s="9"/>
      <c r="I31" s="9">
        <f>I30-G30</f>
        <v>0.011805555555555555</v>
      </c>
      <c r="J31" s="9"/>
      <c r="K31" s="9">
        <f>K30-I30</f>
        <v>0.011782407407407415</v>
      </c>
      <c r="L31" s="9"/>
      <c r="M31" s="9">
        <f>M30-K30</f>
        <v>0.011273148148148143</v>
      </c>
      <c r="N31" s="9"/>
      <c r="O31" s="9">
        <f>O30-M30</f>
        <v>0.014733796296296293</v>
      </c>
      <c r="P31" s="9"/>
      <c r="Q31" s="9">
        <f>Q30-O30</f>
        <v>0.012268518518518526</v>
      </c>
      <c r="R31" s="9"/>
      <c r="S31" s="9">
        <f>S30-Q30</f>
        <v>0.012638888888888894</v>
      </c>
      <c r="T31" s="9"/>
      <c r="U31" s="9">
        <f>U30-S30</f>
        <v>0.015069444444444427</v>
      </c>
      <c r="V31" s="9"/>
      <c r="W31" s="9">
        <f>W30-U30</f>
        <v>0.0206712962962963</v>
      </c>
      <c r="X31" s="9"/>
      <c r="Y31" s="9">
        <f>Y30-W30</f>
        <v>0.010856481481481495</v>
      </c>
      <c r="Z31" s="9"/>
      <c r="AA31" s="9">
        <f>AA30-Y30</f>
        <v>0.010763888888888878</v>
      </c>
      <c r="AB31" s="9"/>
      <c r="AC31" s="9">
        <f>AC30-AA30</f>
        <v>0.011851851851851863</v>
      </c>
      <c r="AD31" s="9"/>
      <c r="AE31" s="9">
        <f>AE30-AC30</f>
        <v>0.014641203703703698</v>
      </c>
      <c r="AF31" s="9"/>
      <c r="AG31" s="9">
        <f>AG30-AE30</f>
        <v>0.01052083333333334</v>
      </c>
      <c r="AH31" s="9"/>
      <c r="AI31" s="9">
        <f>AI30-AG30</f>
        <v>0.01201388888888888</v>
      </c>
      <c r="AJ31" s="9"/>
      <c r="AK31" s="9">
        <f>AK30-AI30</f>
        <v>0.010729166666666679</v>
      </c>
      <c r="AL31" s="9"/>
      <c r="AM31" s="9">
        <f>AM30-AK30</f>
        <v>0.012048611111111107</v>
      </c>
      <c r="AN31" s="9"/>
      <c r="AO31" s="9">
        <f>AO30-AM30</f>
        <v>0.012025462962962946</v>
      </c>
      <c r="AP31" s="9"/>
      <c r="AQ31" s="9">
        <f>AQ30-AO30</f>
        <v>0.010775462962962945</v>
      </c>
      <c r="AR31" s="222"/>
      <c r="AS31" s="223"/>
      <c r="AT31" s="247"/>
      <c r="AU31" s="223"/>
      <c r="AV31" s="241"/>
      <c r="AW31" s="93"/>
      <c r="AX31" s="118"/>
      <c r="AY31" s="118"/>
      <c r="AZ31" s="86"/>
      <c r="BA31" s="84"/>
      <c r="BB31" s="85"/>
      <c r="BC31" s="86"/>
      <c r="BD31" s="85"/>
      <c r="BE31" s="86"/>
      <c r="BF31" s="87"/>
    </row>
    <row r="32" spans="1:58" ht="3" customHeight="1">
      <c r="A32" s="98"/>
      <c r="B32" s="99"/>
      <c r="C32" s="99"/>
      <c r="D32" s="99"/>
      <c r="E32" s="99"/>
      <c r="F32" s="100"/>
      <c r="G32" s="99"/>
      <c r="H32" s="101"/>
      <c r="I32" s="99"/>
      <c r="J32" s="101"/>
      <c r="K32" s="99"/>
      <c r="L32" s="99"/>
      <c r="M32" s="99"/>
      <c r="N32" s="99"/>
      <c r="O32" s="99"/>
      <c r="P32" s="102"/>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103"/>
      <c r="AU32" s="99"/>
      <c r="AV32" s="99"/>
      <c r="AW32" s="104"/>
      <c r="AX32" s="104"/>
      <c r="AY32" s="104"/>
      <c r="AZ32" s="104"/>
      <c r="BA32" s="105"/>
      <c r="BB32" s="106"/>
      <c r="BC32" s="104"/>
      <c r="BD32" s="106"/>
      <c r="BE32" s="104"/>
      <c r="BF32" s="107"/>
    </row>
    <row r="33" spans="1:58" ht="15">
      <c r="A33" s="75" t="s">
        <v>43</v>
      </c>
      <c r="B33" s="76"/>
      <c r="C33" s="89" t="s">
        <v>177</v>
      </c>
      <c r="D33" s="76" t="s">
        <v>44</v>
      </c>
      <c r="E33" s="77" t="s">
        <v>0</v>
      </c>
      <c r="F33" s="108"/>
      <c r="G33" s="77" t="s">
        <v>1</v>
      </c>
      <c r="H33" s="109"/>
      <c r="I33" s="77" t="s">
        <v>2</v>
      </c>
      <c r="J33" s="109"/>
      <c r="K33" s="77" t="s">
        <v>3</v>
      </c>
      <c r="L33" s="77"/>
      <c r="M33" s="77" t="s">
        <v>4</v>
      </c>
      <c r="N33" s="77"/>
      <c r="O33" s="77" t="s">
        <v>5</v>
      </c>
      <c r="P33" s="110"/>
      <c r="Q33" s="77" t="s">
        <v>6</v>
      </c>
      <c r="R33" s="77"/>
      <c r="S33" s="77" t="s">
        <v>7</v>
      </c>
      <c r="T33" s="77"/>
      <c r="U33" s="77" t="s">
        <v>8</v>
      </c>
      <c r="V33" s="77"/>
      <c r="W33" s="77" t="s">
        <v>9</v>
      </c>
      <c r="X33" s="77"/>
      <c r="Y33" s="77" t="s">
        <v>10</v>
      </c>
      <c r="Z33" s="77"/>
      <c r="AA33" s="77" t="s">
        <v>11</v>
      </c>
      <c r="AB33" s="77"/>
      <c r="AC33" s="77" t="s">
        <v>12</v>
      </c>
      <c r="AD33" s="77"/>
      <c r="AE33" s="77" t="s">
        <v>13</v>
      </c>
      <c r="AF33" s="77"/>
      <c r="AG33" s="77" t="s">
        <v>14</v>
      </c>
      <c r="AH33" s="77"/>
      <c r="AI33" s="77" t="s">
        <v>15</v>
      </c>
      <c r="AJ33" s="77"/>
      <c r="AK33" s="77" t="s">
        <v>16</v>
      </c>
      <c r="AL33" s="77"/>
      <c r="AM33" s="77" t="s">
        <v>17</v>
      </c>
      <c r="AN33" s="77"/>
      <c r="AO33" s="77" t="s">
        <v>18</v>
      </c>
      <c r="AP33" s="77"/>
      <c r="AQ33" s="77" t="s">
        <v>19</v>
      </c>
      <c r="AR33" s="76"/>
      <c r="AS33" s="76"/>
      <c r="AT33" s="112"/>
      <c r="AU33" s="76"/>
      <c r="AV33" s="76"/>
      <c r="AW33" s="86"/>
      <c r="AX33" s="86"/>
      <c r="AY33" s="86"/>
      <c r="AZ33" s="86"/>
      <c r="BA33" s="84"/>
      <c r="BB33" s="85"/>
      <c r="BC33" s="86"/>
      <c r="BD33" s="85"/>
      <c r="BE33" s="86"/>
      <c r="BF33" s="87"/>
    </row>
    <row r="34" spans="1:58" ht="15" customHeight="1">
      <c r="A34" s="80" t="s">
        <v>125</v>
      </c>
      <c r="B34" s="231" t="s">
        <v>3</v>
      </c>
      <c r="C34" s="88" t="s">
        <v>93</v>
      </c>
      <c r="D34" s="76" t="s">
        <v>38</v>
      </c>
      <c r="E34" s="77" t="s">
        <v>150</v>
      </c>
      <c r="F34" s="108"/>
      <c r="G34" s="77" t="s">
        <v>149</v>
      </c>
      <c r="H34" s="109"/>
      <c r="I34" s="77" t="s">
        <v>46</v>
      </c>
      <c r="J34" s="109"/>
      <c r="K34" s="77" t="s">
        <v>150</v>
      </c>
      <c r="L34" s="77"/>
      <c r="M34" s="77" t="s">
        <v>149</v>
      </c>
      <c r="N34" s="77"/>
      <c r="O34" s="77" t="s">
        <v>46</v>
      </c>
      <c r="P34" s="110"/>
      <c r="Q34" s="77" t="s">
        <v>150</v>
      </c>
      <c r="R34" s="77"/>
      <c r="S34" s="77" t="s">
        <v>149</v>
      </c>
      <c r="T34" s="77"/>
      <c r="U34" s="77" t="s">
        <v>46</v>
      </c>
      <c r="V34" s="77"/>
      <c r="W34" s="77" t="s">
        <v>150</v>
      </c>
      <c r="X34" s="77"/>
      <c r="Y34" s="77" t="s">
        <v>46</v>
      </c>
      <c r="Z34" s="77"/>
      <c r="AA34" s="77" t="s">
        <v>150</v>
      </c>
      <c r="AB34" s="77"/>
      <c r="AC34" s="77" t="s">
        <v>149</v>
      </c>
      <c r="AD34" s="77"/>
      <c r="AE34" s="77" t="s">
        <v>46</v>
      </c>
      <c r="AF34" s="77"/>
      <c r="AG34" s="77" t="s">
        <v>150</v>
      </c>
      <c r="AH34" s="77"/>
      <c r="AI34" s="77" t="s">
        <v>149</v>
      </c>
      <c r="AJ34" s="77"/>
      <c r="AK34" s="77" t="s">
        <v>46</v>
      </c>
      <c r="AL34" s="77"/>
      <c r="AM34" s="77" t="s">
        <v>150</v>
      </c>
      <c r="AN34" s="77"/>
      <c r="AO34" s="77" t="s">
        <v>46</v>
      </c>
      <c r="AP34" s="77"/>
      <c r="AQ34" s="77" t="s">
        <v>150</v>
      </c>
      <c r="AR34" s="222" t="s">
        <v>9</v>
      </c>
      <c r="AS34" s="223">
        <f>M37+S37+U37+W37+AA37+AE37+AG37+AK37+AM37+AQ37</f>
        <v>0.11769675925925924</v>
      </c>
      <c r="AT34" s="247" t="s">
        <v>10</v>
      </c>
      <c r="AU34" s="223">
        <f>AQ36-AS34</f>
        <v>0.13869212962962965</v>
      </c>
      <c r="AV34" s="241" t="s">
        <v>8</v>
      </c>
      <c r="AW34" s="82" t="s">
        <v>125</v>
      </c>
      <c r="AX34" s="83">
        <f>E37+K37+Q37+W37+AA37+AG37+AM37+AQ37</f>
        <v>0.09744212962962967</v>
      </c>
      <c r="AY34" s="83">
        <f>W37+AA37+AG37+AM37+AQ37</f>
        <v>0.058958333333333376</v>
      </c>
      <c r="AZ34" s="83">
        <f>AX34-AY34</f>
        <v>0.038483796296296294</v>
      </c>
      <c r="BA34" s="84">
        <v>5</v>
      </c>
      <c r="BB34" s="85">
        <f>AY34/BA34</f>
        <v>0.011791666666666676</v>
      </c>
      <c r="BC34" s="86">
        <v>3</v>
      </c>
      <c r="BD34" s="85">
        <f>AZ34/BC34</f>
        <v>0.012827932098765432</v>
      </c>
      <c r="BE34" s="86">
        <f>RANK(BB34,BB4:BB90,1)</f>
        <v>29</v>
      </c>
      <c r="BF34" s="87">
        <f>RANK(BD34,BD4:BD90,1)</f>
        <v>13</v>
      </c>
    </row>
    <row r="35" spans="1:58" ht="15" customHeight="1">
      <c r="A35" s="80" t="s">
        <v>126</v>
      </c>
      <c r="B35" s="231"/>
      <c r="C35" s="120" t="s">
        <v>96</v>
      </c>
      <c r="D35" s="2" t="s">
        <v>42</v>
      </c>
      <c r="E35" s="89" t="s">
        <v>45</v>
      </c>
      <c r="F35" s="114"/>
      <c r="G35" s="77" t="s">
        <v>45</v>
      </c>
      <c r="H35" s="109"/>
      <c r="I35" s="77" t="s">
        <v>45</v>
      </c>
      <c r="J35" s="109"/>
      <c r="K35" s="77" t="s">
        <v>45</v>
      </c>
      <c r="L35" s="77"/>
      <c r="M35" s="77" t="s">
        <v>46</v>
      </c>
      <c r="N35" s="77"/>
      <c r="O35" s="77" t="s">
        <v>45</v>
      </c>
      <c r="P35" s="110"/>
      <c r="Q35" s="77" t="s">
        <v>45</v>
      </c>
      <c r="R35" s="77"/>
      <c r="S35" s="77" t="s">
        <v>46</v>
      </c>
      <c r="T35" s="77"/>
      <c r="U35" s="77" t="s">
        <v>46</v>
      </c>
      <c r="V35" s="77"/>
      <c r="W35" s="77" t="s">
        <v>46</v>
      </c>
      <c r="X35" s="77"/>
      <c r="Y35" s="77" t="s">
        <v>45</v>
      </c>
      <c r="Z35" s="77"/>
      <c r="AA35" s="77" t="s">
        <v>46</v>
      </c>
      <c r="AB35" s="77"/>
      <c r="AC35" s="77" t="s">
        <v>45</v>
      </c>
      <c r="AD35" s="77"/>
      <c r="AE35" s="77" t="s">
        <v>46</v>
      </c>
      <c r="AF35" s="77"/>
      <c r="AG35" s="77" t="s">
        <v>46</v>
      </c>
      <c r="AH35" s="77"/>
      <c r="AI35" s="77" t="s">
        <v>45</v>
      </c>
      <c r="AJ35" s="77"/>
      <c r="AK35" s="77" t="s">
        <v>46</v>
      </c>
      <c r="AL35" s="77"/>
      <c r="AM35" s="77" t="s">
        <v>46</v>
      </c>
      <c r="AN35" s="77"/>
      <c r="AO35" s="77" t="s">
        <v>45</v>
      </c>
      <c r="AP35" s="77"/>
      <c r="AQ35" s="77" t="s">
        <v>46</v>
      </c>
      <c r="AR35" s="222"/>
      <c r="AS35" s="223"/>
      <c r="AT35" s="247"/>
      <c r="AU35" s="223"/>
      <c r="AV35" s="241"/>
      <c r="AW35" s="82" t="s">
        <v>126</v>
      </c>
      <c r="AX35" s="83">
        <f>I37+O37+U37+Y37+AE37+AK37+AO37</f>
        <v>0.09210648148148141</v>
      </c>
      <c r="AY35" s="83">
        <f>U37+AE37+AK37</f>
        <v>0.03449074074074068</v>
      </c>
      <c r="AZ35" s="83">
        <f>AX35-AY35</f>
        <v>0.05761574074074073</v>
      </c>
      <c r="BA35" s="84">
        <v>3</v>
      </c>
      <c r="BB35" s="85">
        <f>AY35/BA35</f>
        <v>0.011496913580246895</v>
      </c>
      <c r="BC35" s="86">
        <v>4</v>
      </c>
      <c r="BD35" s="85">
        <f>AZ35/BC35</f>
        <v>0.014403935185185183</v>
      </c>
      <c r="BE35" s="86">
        <f>RANK(BB35,BB4:BB90,1)</f>
        <v>26</v>
      </c>
      <c r="BF35" s="87">
        <f>RANK(BD35,BD4:BD90,1)</f>
        <v>24</v>
      </c>
    </row>
    <row r="36" spans="1:58" ht="15" customHeight="1">
      <c r="A36" s="80" t="s">
        <v>127</v>
      </c>
      <c r="B36" s="231"/>
      <c r="C36" s="88" t="s">
        <v>94</v>
      </c>
      <c r="D36" s="76" t="s">
        <v>40</v>
      </c>
      <c r="E36" s="3">
        <v>0.012719907407407407</v>
      </c>
      <c r="F36" s="20" t="s">
        <v>13</v>
      </c>
      <c r="G36" s="3">
        <v>0.025694444444444447</v>
      </c>
      <c r="H36" s="20" t="s">
        <v>13</v>
      </c>
      <c r="I36" s="3">
        <v>0.03900462962962963</v>
      </c>
      <c r="J36" s="20" t="s">
        <v>14</v>
      </c>
      <c r="K36" s="3">
        <v>0.051643518518518526</v>
      </c>
      <c r="L36" s="20" t="s">
        <v>13</v>
      </c>
      <c r="M36" s="3">
        <v>0.06255787037037037</v>
      </c>
      <c r="N36" s="20" t="s">
        <v>12</v>
      </c>
      <c r="O36" s="3">
        <v>0.0772337962962963</v>
      </c>
      <c r="P36" s="20" t="s">
        <v>11</v>
      </c>
      <c r="Q36" s="3">
        <v>0.0903587962962963</v>
      </c>
      <c r="R36" s="20" t="s">
        <v>12</v>
      </c>
      <c r="S36" s="3">
        <v>0.10369212962962963</v>
      </c>
      <c r="T36" s="20" t="s">
        <v>12</v>
      </c>
      <c r="U36" s="3">
        <v>0.11479166666666667</v>
      </c>
      <c r="V36" s="20" t="s">
        <v>11</v>
      </c>
      <c r="W36" s="3">
        <v>0.12633101851851852</v>
      </c>
      <c r="X36" s="20" t="s">
        <v>10</v>
      </c>
      <c r="Y36" s="3">
        <v>0.14104166666666665</v>
      </c>
      <c r="Z36" s="20" t="s">
        <v>10</v>
      </c>
      <c r="AA36" s="3">
        <v>0.15275462962962963</v>
      </c>
      <c r="AB36" s="20" t="s">
        <v>10</v>
      </c>
      <c r="AC36" s="3">
        <v>0.16711805555555556</v>
      </c>
      <c r="AD36" s="20" t="s">
        <v>9</v>
      </c>
      <c r="AE36" s="3">
        <v>0.17863425925925924</v>
      </c>
      <c r="AF36" s="20" t="s">
        <v>8</v>
      </c>
      <c r="AG36" s="3">
        <v>0.19055555555555556</v>
      </c>
      <c r="AH36" s="20" t="s">
        <v>9</v>
      </c>
      <c r="AI36" s="3">
        <v>0.2058101851851852</v>
      </c>
      <c r="AJ36" s="20" t="s">
        <v>9</v>
      </c>
      <c r="AK36" s="3">
        <v>0.21768518518518518</v>
      </c>
      <c r="AL36" s="20" t="s">
        <v>9</v>
      </c>
      <c r="AM36" s="3">
        <v>0.22940972222222222</v>
      </c>
      <c r="AN36" s="20" t="s">
        <v>9</v>
      </c>
      <c r="AO36" s="3">
        <v>0.24432870370370371</v>
      </c>
      <c r="AP36" s="20" t="s">
        <v>9</v>
      </c>
      <c r="AQ36" s="26">
        <v>0.2563888888888889</v>
      </c>
      <c r="AR36" s="222"/>
      <c r="AS36" s="223"/>
      <c r="AT36" s="247"/>
      <c r="AU36" s="223"/>
      <c r="AV36" s="241"/>
      <c r="AW36" s="82" t="s">
        <v>127</v>
      </c>
      <c r="AX36" s="83">
        <f>G37+M37+S37+AC37+AI37</f>
        <v>0.0668402777777778</v>
      </c>
      <c r="AY36" s="83">
        <f>M37+S37</f>
        <v>0.024247685185185185</v>
      </c>
      <c r="AZ36" s="83">
        <f>AX36-AY36</f>
        <v>0.04259259259259262</v>
      </c>
      <c r="BA36" s="84">
        <v>2</v>
      </c>
      <c r="BB36" s="85">
        <f>AY36/BA36</f>
        <v>0.012123842592592592</v>
      </c>
      <c r="BC36" s="86">
        <v>3</v>
      </c>
      <c r="BD36" s="85">
        <f>AZ36/BC36</f>
        <v>0.01419753086419754</v>
      </c>
      <c r="BE36" s="86">
        <f>RANK(BB36,BB4:BB90,1)</f>
        <v>31</v>
      </c>
      <c r="BF36" s="87">
        <f>RANK(BD36,BD4:BD90,1)</f>
        <v>23</v>
      </c>
    </row>
    <row r="37" spans="1:58" ht="15.75" customHeight="1">
      <c r="A37" s="75"/>
      <c r="B37" s="76"/>
      <c r="C37" s="76"/>
      <c r="D37" s="76" t="s">
        <v>41</v>
      </c>
      <c r="E37" s="9">
        <f>E36-0</f>
        <v>0.012719907407407407</v>
      </c>
      <c r="F37" s="11"/>
      <c r="G37" s="9">
        <f>G36-E36</f>
        <v>0.01297453703703704</v>
      </c>
      <c r="H37" s="9"/>
      <c r="I37" s="11">
        <f>I36-G36</f>
        <v>0.013310185185185185</v>
      </c>
      <c r="J37" s="9"/>
      <c r="K37" s="9">
        <f>K36-I36</f>
        <v>0.012638888888888894</v>
      </c>
      <c r="L37" s="9"/>
      <c r="M37" s="9">
        <f>M36-K36</f>
        <v>0.010914351851851849</v>
      </c>
      <c r="N37" s="9"/>
      <c r="O37" s="9">
        <f>O36-M36</f>
        <v>0.014675925925925926</v>
      </c>
      <c r="P37" s="9"/>
      <c r="Q37" s="9">
        <f>Q36-O36</f>
        <v>0.013124999999999998</v>
      </c>
      <c r="R37" s="9"/>
      <c r="S37" s="9">
        <f>S36-Q36</f>
        <v>0.013333333333333336</v>
      </c>
      <c r="T37" s="9"/>
      <c r="U37" s="9">
        <f>U36-S36</f>
        <v>0.011099537037037033</v>
      </c>
      <c r="V37" s="9"/>
      <c r="W37" s="9">
        <f>W36-U36</f>
        <v>0.011539351851851856</v>
      </c>
      <c r="X37" s="9"/>
      <c r="Y37" s="9">
        <f>Y36-W36</f>
        <v>0.014710648148148125</v>
      </c>
      <c r="Z37" s="9"/>
      <c r="AA37" s="9">
        <f>AA36-Y36</f>
        <v>0.01171296296296298</v>
      </c>
      <c r="AB37" s="9"/>
      <c r="AC37" s="9">
        <f>AC36-AA36</f>
        <v>0.014363425925925932</v>
      </c>
      <c r="AD37" s="9"/>
      <c r="AE37" s="9">
        <f>AE36-AC36</f>
        <v>0.011516203703703681</v>
      </c>
      <c r="AF37" s="9"/>
      <c r="AG37" s="9">
        <f>AG36-AE36</f>
        <v>0.011921296296296319</v>
      </c>
      <c r="AH37" s="9"/>
      <c r="AI37" s="9">
        <f>AI36-AG36</f>
        <v>0.015254629629629646</v>
      </c>
      <c r="AJ37" s="9"/>
      <c r="AK37" s="9">
        <f>AK36-AI36</f>
        <v>0.011874999999999969</v>
      </c>
      <c r="AL37" s="9"/>
      <c r="AM37" s="9">
        <f>AM36-AK36</f>
        <v>0.011724537037037047</v>
      </c>
      <c r="AN37" s="9"/>
      <c r="AO37" s="9">
        <f>AO36-AM36</f>
        <v>0.014918981481481491</v>
      </c>
      <c r="AP37" s="9"/>
      <c r="AQ37" s="9">
        <f>AQ36-AO36</f>
        <v>0.012060185185185174</v>
      </c>
      <c r="AR37" s="222"/>
      <c r="AS37" s="223"/>
      <c r="AT37" s="247"/>
      <c r="AU37" s="223"/>
      <c r="AV37" s="241"/>
      <c r="AW37" s="93"/>
      <c r="AX37" s="118"/>
      <c r="AY37" s="118"/>
      <c r="AZ37" s="86"/>
      <c r="BA37" s="84"/>
      <c r="BB37" s="85"/>
      <c r="BC37" s="86"/>
      <c r="BD37" s="85"/>
      <c r="BE37" s="86"/>
      <c r="BF37" s="87"/>
    </row>
    <row r="38" spans="1:58" ht="3" customHeight="1">
      <c r="A38" s="98"/>
      <c r="B38" s="99"/>
      <c r="C38" s="99"/>
      <c r="D38" s="99"/>
      <c r="E38" s="99"/>
      <c r="F38" s="100"/>
      <c r="G38" s="99"/>
      <c r="H38" s="101"/>
      <c r="I38" s="99"/>
      <c r="J38" s="101"/>
      <c r="K38" s="99"/>
      <c r="L38" s="99"/>
      <c r="M38" s="99"/>
      <c r="N38" s="99"/>
      <c r="O38" s="99"/>
      <c r="P38" s="102"/>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103"/>
      <c r="AU38" s="99"/>
      <c r="AV38" s="99"/>
      <c r="AW38" s="104"/>
      <c r="AX38" s="104"/>
      <c r="AY38" s="104"/>
      <c r="AZ38" s="104"/>
      <c r="BA38" s="105"/>
      <c r="BB38" s="106"/>
      <c r="BC38" s="104"/>
      <c r="BD38" s="106"/>
      <c r="BE38" s="104"/>
      <c r="BF38" s="107"/>
    </row>
    <row r="39" spans="1:58" ht="15">
      <c r="A39" s="75" t="s">
        <v>43</v>
      </c>
      <c r="B39" s="76"/>
      <c r="C39" s="89" t="s">
        <v>178</v>
      </c>
      <c r="D39" s="76" t="s">
        <v>44</v>
      </c>
      <c r="E39" s="77" t="s">
        <v>0</v>
      </c>
      <c r="F39" s="108"/>
      <c r="G39" s="77" t="s">
        <v>1</v>
      </c>
      <c r="H39" s="109"/>
      <c r="I39" s="77" t="s">
        <v>2</v>
      </c>
      <c r="J39" s="109"/>
      <c r="K39" s="77" t="s">
        <v>3</v>
      </c>
      <c r="L39" s="77"/>
      <c r="M39" s="77" t="s">
        <v>4</v>
      </c>
      <c r="N39" s="77"/>
      <c r="O39" s="77" t="s">
        <v>5</v>
      </c>
      <c r="P39" s="110"/>
      <c r="Q39" s="77" t="s">
        <v>6</v>
      </c>
      <c r="R39" s="77"/>
      <c r="S39" s="77" t="s">
        <v>7</v>
      </c>
      <c r="T39" s="77"/>
      <c r="U39" s="77" t="s">
        <v>8</v>
      </c>
      <c r="V39" s="77"/>
      <c r="W39" s="77" t="s">
        <v>9</v>
      </c>
      <c r="X39" s="77"/>
      <c r="Y39" s="77" t="s">
        <v>10</v>
      </c>
      <c r="Z39" s="77"/>
      <c r="AA39" s="77" t="s">
        <v>11</v>
      </c>
      <c r="AB39" s="77"/>
      <c r="AC39" s="77" t="s">
        <v>12</v>
      </c>
      <c r="AD39" s="77"/>
      <c r="AE39" s="77" t="s">
        <v>13</v>
      </c>
      <c r="AF39" s="77"/>
      <c r="AG39" s="77" t="s">
        <v>14</v>
      </c>
      <c r="AH39" s="77"/>
      <c r="AI39" s="77" t="s">
        <v>15</v>
      </c>
      <c r="AJ39" s="77"/>
      <c r="AK39" s="77" t="s">
        <v>16</v>
      </c>
      <c r="AL39" s="77"/>
      <c r="AM39" s="77" t="s">
        <v>17</v>
      </c>
      <c r="AN39" s="77"/>
      <c r="AO39" s="77" t="s">
        <v>18</v>
      </c>
      <c r="AP39" s="77"/>
      <c r="AQ39" s="77" t="s">
        <v>19</v>
      </c>
      <c r="AR39" s="76"/>
      <c r="AS39" s="76"/>
      <c r="AT39" s="112"/>
      <c r="AU39" s="76"/>
      <c r="AV39" s="76"/>
      <c r="AW39" s="86"/>
      <c r="AX39" s="86"/>
      <c r="AY39" s="86"/>
      <c r="AZ39" s="86"/>
      <c r="BA39" s="84"/>
      <c r="BB39" s="85"/>
      <c r="BC39" s="86"/>
      <c r="BD39" s="85"/>
      <c r="BE39" s="86"/>
      <c r="BF39" s="87"/>
    </row>
    <row r="40" spans="1:58" ht="15" customHeight="1">
      <c r="A40" s="80" t="s">
        <v>128</v>
      </c>
      <c r="B40" s="231" t="s">
        <v>0</v>
      </c>
      <c r="C40" s="81" t="s">
        <v>105</v>
      </c>
      <c r="D40" s="76" t="s">
        <v>38</v>
      </c>
      <c r="E40" s="77" t="s">
        <v>150</v>
      </c>
      <c r="F40" s="108"/>
      <c r="G40" s="77" t="s">
        <v>150</v>
      </c>
      <c r="H40" s="109"/>
      <c r="I40" s="77" t="s">
        <v>46</v>
      </c>
      <c r="J40" s="109"/>
      <c r="K40" s="77" t="s">
        <v>149</v>
      </c>
      <c r="L40" s="77"/>
      <c r="M40" s="77" t="s">
        <v>150</v>
      </c>
      <c r="N40" s="77"/>
      <c r="O40" s="77" t="s">
        <v>46</v>
      </c>
      <c r="P40" s="110"/>
      <c r="Q40" s="77" t="s">
        <v>149</v>
      </c>
      <c r="R40" s="77"/>
      <c r="S40" s="77" t="s">
        <v>150</v>
      </c>
      <c r="T40" s="77"/>
      <c r="U40" s="77" t="s">
        <v>46</v>
      </c>
      <c r="V40" s="77"/>
      <c r="W40" s="77" t="s">
        <v>149</v>
      </c>
      <c r="X40" s="77"/>
      <c r="Y40" s="77" t="s">
        <v>150</v>
      </c>
      <c r="Z40" s="77"/>
      <c r="AA40" s="77" t="s">
        <v>46</v>
      </c>
      <c r="AB40" s="77"/>
      <c r="AC40" s="77" t="s">
        <v>149</v>
      </c>
      <c r="AD40" s="77"/>
      <c r="AE40" s="77" t="s">
        <v>150</v>
      </c>
      <c r="AF40" s="77"/>
      <c r="AG40" s="77" t="s">
        <v>46</v>
      </c>
      <c r="AH40" s="77"/>
      <c r="AI40" s="77" t="s">
        <v>149</v>
      </c>
      <c r="AJ40" s="77"/>
      <c r="AK40" s="77" t="s">
        <v>150</v>
      </c>
      <c r="AL40" s="77"/>
      <c r="AM40" s="77" t="s">
        <v>46</v>
      </c>
      <c r="AN40" s="77"/>
      <c r="AO40" s="77" t="s">
        <v>150</v>
      </c>
      <c r="AP40" s="77"/>
      <c r="AQ40" s="77" t="s">
        <v>46</v>
      </c>
      <c r="AR40" s="222" t="s">
        <v>4</v>
      </c>
      <c r="AS40" s="223">
        <f>G43+M43+S43+Y43+AC43+AE43+AI43+AM43+AQ43+E43</f>
        <v>0.10392361111111112</v>
      </c>
      <c r="AT40" s="247" t="s">
        <v>4</v>
      </c>
      <c r="AU40" s="223">
        <f>AQ42-AS40</f>
        <v>0.13101851851851853</v>
      </c>
      <c r="AV40" s="241" t="s">
        <v>3</v>
      </c>
      <c r="AW40" s="82" t="s">
        <v>128</v>
      </c>
      <c r="AX40" s="83">
        <f>E43+G43+M43+S43+Y43+AE43+AK43+AO43</f>
        <v>0.0873032407407408</v>
      </c>
      <c r="AY40" s="83">
        <f>E43+G43+M43+S43+Y43+AE43</f>
        <v>0.05619212962962966</v>
      </c>
      <c r="AZ40" s="83">
        <f>AX40-AY40</f>
        <v>0.031111111111111145</v>
      </c>
      <c r="BA40" s="84">
        <v>6</v>
      </c>
      <c r="BB40" s="85">
        <f>AY40/BA40</f>
        <v>0.00936535493827161</v>
      </c>
      <c r="BC40" s="86">
        <v>2</v>
      </c>
      <c r="BD40" s="85">
        <f>AZ40/BC40</f>
        <v>0.015555555555555572</v>
      </c>
      <c r="BE40" s="86">
        <f>RANK(BB40,BB4:BB90,1)</f>
        <v>5</v>
      </c>
      <c r="BF40" s="87">
        <f>RANK(BD40,BD4:BD90,1)</f>
        <v>30</v>
      </c>
    </row>
    <row r="41" spans="1:58" ht="15" customHeight="1">
      <c r="A41" s="80" t="s">
        <v>129</v>
      </c>
      <c r="B41" s="231"/>
      <c r="C41" s="81" t="s">
        <v>103</v>
      </c>
      <c r="D41" s="2" t="s">
        <v>42</v>
      </c>
      <c r="E41" s="89" t="s">
        <v>46</v>
      </c>
      <c r="F41" s="114"/>
      <c r="G41" s="77" t="s">
        <v>46</v>
      </c>
      <c r="H41" s="109"/>
      <c r="I41" s="77" t="s">
        <v>45</v>
      </c>
      <c r="J41" s="109"/>
      <c r="K41" s="77" t="s">
        <v>45</v>
      </c>
      <c r="L41" s="77"/>
      <c r="M41" s="77" t="s">
        <v>46</v>
      </c>
      <c r="N41" s="77"/>
      <c r="O41" s="77" t="s">
        <v>45</v>
      </c>
      <c r="P41" s="110"/>
      <c r="Q41" s="77" t="s">
        <v>45</v>
      </c>
      <c r="R41" s="77"/>
      <c r="S41" s="77" t="s">
        <v>46</v>
      </c>
      <c r="T41" s="77"/>
      <c r="U41" s="77" t="s">
        <v>45</v>
      </c>
      <c r="V41" s="77"/>
      <c r="W41" s="77" t="s">
        <v>45</v>
      </c>
      <c r="X41" s="77"/>
      <c r="Y41" s="77" t="s">
        <v>46</v>
      </c>
      <c r="Z41" s="77"/>
      <c r="AA41" s="77" t="s">
        <v>45</v>
      </c>
      <c r="AB41" s="77"/>
      <c r="AC41" s="77" t="s">
        <v>46</v>
      </c>
      <c r="AD41" s="77"/>
      <c r="AE41" s="77" t="s">
        <v>46</v>
      </c>
      <c r="AF41" s="77"/>
      <c r="AG41" s="77" t="s">
        <v>45</v>
      </c>
      <c r="AH41" s="77"/>
      <c r="AI41" s="77" t="s">
        <v>46</v>
      </c>
      <c r="AJ41" s="77"/>
      <c r="AK41" s="77" t="s">
        <v>45</v>
      </c>
      <c r="AL41" s="77"/>
      <c r="AM41" s="77" t="s">
        <v>46</v>
      </c>
      <c r="AN41" s="77"/>
      <c r="AO41" s="77" t="s">
        <v>45</v>
      </c>
      <c r="AP41" s="77"/>
      <c r="AQ41" s="77" t="s">
        <v>46</v>
      </c>
      <c r="AR41" s="222"/>
      <c r="AS41" s="223"/>
      <c r="AT41" s="247"/>
      <c r="AU41" s="223"/>
      <c r="AV41" s="241"/>
      <c r="AW41" s="82" t="s">
        <v>129</v>
      </c>
      <c r="AX41" s="83">
        <f>I43+O43+U43+AA43+AG43+AM43+AQ43</f>
        <v>0.07822916666666666</v>
      </c>
      <c r="AY41" s="83">
        <f>AM43+AQ43</f>
        <v>0.020335648148148144</v>
      </c>
      <c r="AZ41" s="83">
        <f>AX41-AY41</f>
        <v>0.05789351851851851</v>
      </c>
      <c r="BA41" s="84">
        <v>2</v>
      </c>
      <c r="BB41" s="85">
        <f>AY41/BA41</f>
        <v>0.010167824074074072</v>
      </c>
      <c r="BC41" s="86">
        <v>5</v>
      </c>
      <c r="BD41" s="85">
        <f>AZ41/BC41</f>
        <v>0.011578703703703702</v>
      </c>
      <c r="BE41" s="86">
        <f>RANK(BB41,BB4:BB90,1)</f>
        <v>13</v>
      </c>
      <c r="BF41" s="87">
        <f>RANK(BD41,BD4:BD90,1)</f>
        <v>5</v>
      </c>
    </row>
    <row r="42" spans="1:58" ht="15" customHeight="1">
      <c r="A42" s="80" t="s">
        <v>130</v>
      </c>
      <c r="B42" s="231"/>
      <c r="C42" s="81" t="s">
        <v>104</v>
      </c>
      <c r="D42" s="76" t="s">
        <v>40</v>
      </c>
      <c r="E42" s="3">
        <v>0.008888888888888889</v>
      </c>
      <c r="F42" s="20" t="s">
        <v>1</v>
      </c>
      <c r="G42" s="3">
        <v>0.018865740740740742</v>
      </c>
      <c r="H42" s="20" t="s">
        <v>3</v>
      </c>
      <c r="I42" s="3">
        <v>0.03071759259259259</v>
      </c>
      <c r="J42" s="20" t="s">
        <v>2</v>
      </c>
      <c r="K42" s="3">
        <v>0.04459490740740741</v>
      </c>
      <c r="L42" s="20" t="s">
        <v>7</v>
      </c>
      <c r="M42" s="3">
        <v>0.05376157407407408</v>
      </c>
      <c r="N42" s="20" t="s">
        <v>5</v>
      </c>
      <c r="O42" s="3">
        <v>0.0653125</v>
      </c>
      <c r="P42" s="20" t="s">
        <v>5</v>
      </c>
      <c r="Q42" s="3">
        <v>0.07918981481481481</v>
      </c>
      <c r="R42" s="20" t="s">
        <v>5</v>
      </c>
      <c r="S42" s="3">
        <v>0.08831018518518519</v>
      </c>
      <c r="T42" s="20" t="s">
        <v>5</v>
      </c>
      <c r="U42" s="3">
        <v>0.09980324074074075</v>
      </c>
      <c r="V42" s="20" t="s">
        <v>5</v>
      </c>
      <c r="W42" s="3">
        <v>0.1140625</v>
      </c>
      <c r="X42" s="20" t="s">
        <v>5</v>
      </c>
      <c r="Y42" s="3">
        <v>0.12340277777777779</v>
      </c>
      <c r="Z42" s="20" t="s">
        <v>5</v>
      </c>
      <c r="AA42" s="3">
        <v>0.1349074074074074</v>
      </c>
      <c r="AB42" s="20" t="s">
        <v>5</v>
      </c>
      <c r="AC42" s="3">
        <v>0.14836805555555554</v>
      </c>
      <c r="AD42" s="20" t="s">
        <v>5</v>
      </c>
      <c r="AE42" s="3">
        <v>0.15806712962962963</v>
      </c>
      <c r="AF42" s="20" t="s">
        <v>5</v>
      </c>
      <c r="AG42" s="3">
        <v>0.1695601851851852</v>
      </c>
      <c r="AH42" s="20" t="s">
        <v>4</v>
      </c>
      <c r="AI42" s="3">
        <v>0.18349537037037036</v>
      </c>
      <c r="AJ42" s="20" t="s">
        <v>5</v>
      </c>
      <c r="AK42" s="3">
        <v>0.19892361111111112</v>
      </c>
      <c r="AL42" s="20" t="s">
        <v>4</v>
      </c>
      <c r="AM42" s="3">
        <v>0.20879629629629629</v>
      </c>
      <c r="AN42" s="20" t="s">
        <v>4</v>
      </c>
      <c r="AO42" s="3">
        <v>0.22447916666666667</v>
      </c>
      <c r="AP42" s="20" t="s">
        <v>4</v>
      </c>
      <c r="AQ42" s="26">
        <v>0.23494212962962965</v>
      </c>
      <c r="AR42" s="222"/>
      <c r="AS42" s="223"/>
      <c r="AT42" s="247"/>
      <c r="AU42" s="223"/>
      <c r="AV42" s="241"/>
      <c r="AW42" s="82" t="s">
        <v>130</v>
      </c>
      <c r="AX42" s="83">
        <f>K43+Q43+W43+AC43+AI43</f>
        <v>0.06940972222222219</v>
      </c>
      <c r="AY42" s="83">
        <f>AC43+AI43</f>
        <v>0.027395833333333314</v>
      </c>
      <c r="AZ42" s="83">
        <f>AX42-AY42</f>
        <v>0.04201388888888888</v>
      </c>
      <c r="BA42" s="84">
        <v>2</v>
      </c>
      <c r="BB42" s="85">
        <f>AY42/BA42</f>
        <v>0.013697916666666657</v>
      </c>
      <c r="BC42" s="86">
        <v>3</v>
      </c>
      <c r="BD42" s="85">
        <f>AZ42/BC42</f>
        <v>0.014004629629629626</v>
      </c>
      <c r="BE42" s="86">
        <f>RANK(BB42,BB4:BB90,1)</f>
        <v>40</v>
      </c>
      <c r="BF42" s="87">
        <f>RANK(BD42,BD4:BD90,1)</f>
        <v>21</v>
      </c>
    </row>
    <row r="43" spans="1:58" ht="15.75" customHeight="1">
      <c r="A43" s="75"/>
      <c r="B43" s="76"/>
      <c r="C43" s="76"/>
      <c r="D43" s="76" t="s">
        <v>41</v>
      </c>
      <c r="E43" s="9">
        <f>E42-0</f>
        <v>0.008888888888888889</v>
      </c>
      <c r="F43" s="11"/>
      <c r="G43" s="9">
        <f>G42-E42</f>
        <v>0.009976851851851853</v>
      </c>
      <c r="H43" s="9"/>
      <c r="I43" s="9">
        <f>I42-G42</f>
        <v>0.01185185185185185</v>
      </c>
      <c r="J43" s="9"/>
      <c r="K43" s="9">
        <f>K42-I42</f>
        <v>0.013877314814814818</v>
      </c>
      <c r="L43" s="9"/>
      <c r="M43" s="9">
        <f>M42-K42</f>
        <v>0.00916666666666667</v>
      </c>
      <c r="N43" s="9"/>
      <c r="O43" s="9">
        <f>O42-M42</f>
        <v>0.011550925925925916</v>
      </c>
      <c r="P43" s="9"/>
      <c r="Q43" s="9">
        <f>Q42-O42</f>
        <v>0.013877314814814815</v>
      </c>
      <c r="R43" s="9"/>
      <c r="S43" s="9">
        <f>S42-Q42</f>
        <v>0.009120370370370376</v>
      </c>
      <c r="T43" s="9"/>
      <c r="U43" s="9">
        <f>U42-S42</f>
        <v>0.011493055555555562</v>
      </c>
      <c r="V43" s="9"/>
      <c r="W43" s="9">
        <f>W42-U42</f>
        <v>0.01425925925925925</v>
      </c>
      <c r="X43" s="9"/>
      <c r="Y43" s="9">
        <f>Y42-W42</f>
        <v>0.009340277777777795</v>
      </c>
      <c r="Z43" s="9"/>
      <c r="AA43" s="9">
        <f>AA42-Y42</f>
        <v>0.0115046296296296</v>
      </c>
      <c r="AB43" s="9"/>
      <c r="AC43" s="9">
        <f>AC42-AA42</f>
        <v>0.013460648148148152</v>
      </c>
      <c r="AD43" s="9"/>
      <c r="AE43" s="9">
        <f>AE42-AC42</f>
        <v>0.009699074074074082</v>
      </c>
      <c r="AF43" s="9"/>
      <c r="AG43" s="9">
        <f>AG42-AE42</f>
        <v>0.011493055555555576</v>
      </c>
      <c r="AH43" s="9"/>
      <c r="AI43" s="9">
        <f>AI42-AG42</f>
        <v>0.013935185185185162</v>
      </c>
      <c r="AJ43" s="9"/>
      <c r="AK43" s="9">
        <f>AK42-AI42</f>
        <v>0.015428240740740756</v>
      </c>
      <c r="AL43" s="9"/>
      <c r="AM43" s="9">
        <f>AM42-AK42</f>
        <v>0.009872685185185165</v>
      </c>
      <c r="AN43" s="9"/>
      <c r="AO43" s="9">
        <f>AO42-AM42</f>
        <v>0.01568287037037039</v>
      </c>
      <c r="AP43" s="9"/>
      <c r="AQ43" s="9">
        <f>AQ42-AO42</f>
        <v>0.01046296296296298</v>
      </c>
      <c r="AR43" s="222"/>
      <c r="AS43" s="223"/>
      <c r="AT43" s="247"/>
      <c r="AU43" s="223"/>
      <c r="AV43" s="241"/>
      <c r="AW43" s="93"/>
      <c r="AX43" s="118"/>
      <c r="AY43" s="86"/>
      <c r="AZ43" s="86"/>
      <c r="BA43" s="84"/>
      <c r="BB43" s="85"/>
      <c r="BC43" s="86"/>
      <c r="BD43" s="85"/>
      <c r="BE43" s="86"/>
      <c r="BF43" s="87"/>
    </row>
    <row r="44" spans="1:58" ht="3" customHeight="1">
      <c r="A44" s="98"/>
      <c r="B44" s="99"/>
      <c r="C44" s="99"/>
      <c r="D44" s="99"/>
      <c r="E44" s="99"/>
      <c r="F44" s="100"/>
      <c r="G44" s="99"/>
      <c r="H44" s="101"/>
      <c r="I44" s="99"/>
      <c r="J44" s="101"/>
      <c r="K44" s="99"/>
      <c r="L44" s="99"/>
      <c r="M44" s="99"/>
      <c r="N44" s="99"/>
      <c r="O44" s="99"/>
      <c r="P44" s="102"/>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104"/>
      <c r="AX44" s="104"/>
      <c r="AY44" s="104"/>
      <c r="AZ44" s="104"/>
      <c r="BA44" s="105"/>
      <c r="BB44" s="106"/>
      <c r="BC44" s="104"/>
      <c r="BD44" s="106"/>
      <c r="BE44" s="104"/>
      <c r="BF44" s="107"/>
    </row>
    <row r="45" spans="1:58" ht="12.75">
      <c r="A45" s="75" t="s">
        <v>43</v>
      </c>
      <c r="B45" s="76"/>
      <c r="C45" s="89" t="s">
        <v>179</v>
      </c>
      <c r="D45" s="76" t="s">
        <v>44</v>
      </c>
      <c r="E45" s="77" t="s">
        <v>0</v>
      </c>
      <c r="F45" s="108"/>
      <c r="G45" s="77" t="s">
        <v>1</v>
      </c>
      <c r="H45" s="109"/>
      <c r="I45" s="77" t="s">
        <v>2</v>
      </c>
      <c r="J45" s="109"/>
      <c r="K45" s="77" t="s">
        <v>3</v>
      </c>
      <c r="L45" s="77"/>
      <c r="M45" s="77" t="s">
        <v>4</v>
      </c>
      <c r="N45" s="77"/>
      <c r="O45" s="77" t="s">
        <v>5</v>
      </c>
      <c r="P45" s="110"/>
      <c r="Q45" s="77" t="s">
        <v>6</v>
      </c>
      <c r="R45" s="77"/>
      <c r="S45" s="77" t="s">
        <v>7</v>
      </c>
      <c r="T45" s="77"/>
      <c r="U45" s="77" t="s">
        <v>8</v>
      </c>
      <c r="V45" s="77"/>
      <c r="W45" s="77" t="s">
        <v>9</v>
      </c>
      <c r="X45" s="77"/>
      <c r="Y45" s="77" t="s">
        <v>10</v>
      </c>
      <c r="Z45" s="77"/>
      <c r="AA45" s="77" t="s">
        <v>11</v>
      </c>
      <c r="AB45" s="77"/>
      <c r="AC45" s="77" t="s">
        <v>12</v>
      </c>
      <c r="AD45" s="77"/>
      <c r="AE45" s="77" t="s">
        <v>13</v>
      </c>
      <c r="AF45" s="77"/>
      <c r="AG45" s="77" t="s">
        <v>14</v>
      </c>
      <c r="AH45" s="77"/>
      <c r="AI45" s="77" t="s">
        <v>15</v>
      </c>
      <c r="AJ45" s="77"/>
      <c r="AK45" s="77" t="s">
        <v>16</v>
      </c>
      <c r="AL45" s="77"/>
      <c r="AM45" s="77" t="s">
        <v>17</v>
      </c>
      <c r="AN45" s="77"/>
      <c r="AO45" s="77" t="s">
        <v>18</v>
      </c>
      <c r="AP45" s="77"/>
      <c r="AQ45" s="77" t="s">
        <v>19</v>
      </c>
      <c r="AR45" s="76"/>
      <c r="AS45" s="76"/>
      <c r="AT45" s="76"/>
      <c r="AU45" s="76"/>
      <c r="AV45" s="76"/>
      <c r="AW45" s="86"/>
      <c r="AX45" s="86"/>
      <c r="AY45" s="86"/>
      <c r="AZ45" s="86"/>
      <c r="BA45" s="84"/>
      <c r="BB45" s="85"/>
      <c r="BC45" s="86"/>
      <c r="BD45" s="85"/>
      <c r="BE45" s="86"/>
      <c r="BF45" s="87"/>
    </row>
    <row r="46" spans="1:58" ht="15" customHeight="1">
      <c r="A46" s="80" t="s">
        <v>131</v>
      </c>
      <c r="B46" s="226" t="s">
        <v>4</v>
      </c>
      <c r="C46" s="113" t="s">
        <v>180</v>
      </c>
      <c r="D46" s="76" t="s">
        <v>38</v>
      </c>
      <c r="E46" s="77" t="s">
        <v>150</v>
      </c>
      <c r="F46" s="108"/>
      <c r="G46" s="77" t="s">
        <v>46</v>
      </c>
      <c r="H46" s="109"/>
      <c r="I46" s="77" t="s">
        <v>149</v>
      </c>
      <c r="J46" s="109"/>
      <c r="K46" s="77" t="s">
        <v>150</v>
      </c>
      <c r="L46" s="77"/>
      <c r="M46" s="77" t="s">
        <v>46</v>
      </c>
      <c r="N46" s="77"/>
      <c r="O46" s="77" t="s">
        <v>149</v>
      </c>
      <c r="P46" s="110"/>
      <c r="Q46" s="77" t="s">
        <v>150</v>
      </c>
      <c r="R46" s="77"/>
      <c r="S46" s="77" t="s">
        <v>46</v>
      </c>
      <c r="T46" s="77"/>
      <c r="U46" s="77" t="s">
        <v>149</v>
      </c>
      <c r="V46" s="77"/>
      <c r="W46" s="77" t="s">
        <v>150</v>
      </c>
      <c r="X46" s="77"/>
      <c r="Y46" s="77" t="s">
        <v>46</v>
      </c>
      <c r="Z46" s="77"/>
      <c r="AA46" s="77" t="s">
        <v>149</v>
      </c>
      <c r="AB46" s="77"/>
      <c r="AC46" s="77" t="s">
        <v>150</v>
      </c>
      <c r="AD46" s="77"/>
      <c r="AE46" s="77" t="s">
        <v>46</v>
      </c>
      <c r="AF46" s="77"/>
      <c r="AG46" s="77" t="s">
        <v>149</v>
      </c>
      <c r="AH46" s="77"/>
      <c r="AI46" s="77" t="s">
        <v>150</v>
      </c>
      <c r="AJ46" s="77"/>
      <c r="AK46" s="77" t="s">
        <v>46</v>
      </c>
      <c r="AL46" s="77"/>
      <c r="AM46" s="77" t="s">
        <v>149</v>
      </c>
      <c r="AN46" s="77"/>
      <c r="AO46" s="77" t="s">
        <v>150</v>
      </c>
      <c r="AP46" s="77"/>
      <c r="AQ46" s="77" t="s">
        <v>46</v>
      </c>
      <c r="AR46" s="222" t="s">
        <v>6</v>
      </c>
      <c r="AS46" s="223">
        <f>E49+Q49+W49+AC49+AE49+AG49+AI49+AK49+AM49+AQ49</f>
        <v>0.1084375</v>
      </c>
      <c r="AT46" s="240" t="s">
        <v>6</v>
      </c>
      <c r="AU46" s="223">
        <f>AQ48-AS46</f>
        <v>0.13311342592592595</v>
      </c>
      <c r="AV46" s="241" t="s">
        <v>6</v>
      </c>
      <c r="AW46" s="82" t="s">
        <v>131</v>
      </c>
      <c r="AX46" s="83">
        <f>E49+K49+Q49+W49+AC49+AI49+AO49</f>
        <v>0.07642361111111107</v>
      </c>
      <c r="AY46" s="83">
        <f>E49+Q49+W49+AC49+AI49</f>
        <v>0.04725694444444441</v>
      </c>
      <c r="AZ46" s="83">
        <f>AX46-AY46</f>
        <v>0.02916666666666666</v>
      </c>
      <c r="BA46" s="84">
        <v>5</v>
      </c>
      <c r="BB46" s="85">
        <f>AY46/BA46</f>
        <v>0.00945138888888888</v>
      </c>
      <c r="BC46" s="86">
        <v>2</v>
      </c>
      <c r="BD46" s="85">
        <f>AZ46/BC46</f>
        <v>0.01458333333333333</v>
      </c>
      <c r="BE46" s="86">
        <f>RANK(BB46,BB4:BB90,1)</f>
        <v>8</v>
      </c>
      <c r="BF46" s="87">
        <f>RANK(BD46,BD4:BD90,1)</f>
        <v>25</v>
      </c>
    </row>
    <row r="47" spans="1:58" ht="15" customHeight="1">
      <c r="A47" s="80" t="s">
        <v>132</v>
      </c>
      <c r="B47" s="226"/>
      <c r="C47" s="113" t="s">
        <v>181</v>
      </c>
      <c r="D47" s="2" t="s">
        <v>42</v>
      </c>
      <c r="E47" s="89" t="s">
        <v>46</v>
      </c>
      <c r="F47" s="114"/>
      <c r="G47" s="77" t="s">
        <v>45</v>
      </c>
      <c r="H47" s="109"/>
      <c r="I47" s="77" t="s">
        <v>45</v>
      </c>
      <c r="J47" s="109"/>
      <c r="K47" s="77" t="s">
        <v>45</v>
      </c>
      <c r="L47" s="77"/>
      <c r="M47" s="77" t="s">
        <v>45</v>
      </c>
      <c r="N47" s="77"/>
      <c r="O47" s="77" t="s">
        <v>45</v>
      </c>
      <c r="P47" s="110"/>
      <c r="Q47" s="77" t="s">
        <v>46</v>
      </c>
      <c r="R47" s="77"/>
      <c r="S47" s="77" t="s">
        <v>45</v>
      </c>
      <c r="T47" s="77"/>
      <c r="U47" s="77" t="s">
        <v>45</v>
      </c>
      <c r="V47" s="77"/>
      <c r="W47" s="77" t="s">
        <v>46</v>
      </c>
      <c r="X47" s="77"/>
      <c r="Y47" s="77" t="s">
        <v>45</v>
      </c>
      <c r="Z47" s="77"/>
      <c r="AA47" s="77" t="s">
        <v>45</v>
      </c>
      <c r="AB47" s="77"/>
      <c r="AC47" s="77" t="s">
        <v>46</v>
      </c>
      <c r="AD47" s="77"/>
      <c r="AE47" s="77" t="s">
        <v>46</v>
      </c>
      <c r="AF47" s="77"/>
      <c r="AG47" s="77" t="s">
        <v>46</v>
      </c>
      <c r="AH47" s="77"/>
      <c r="AI47" s="77" t="s">
        <v>46</v>
      </c>
      <c r="AJ47" s="77"/>
      <c r="AK47" s="77" t="s">
        <v>46</v>
      </c>
      <c r="AL47" s="77"/>
      <c r="AM47" s="77" t="s">
        <v>46</v>
      </c>
      <c r="AN47" s="77"/>
      <c r="AO47" s="77" t="s">
        <v>45</v>
      </c>
      <c r="AP47" s="77"/>
      <c r="AQ47" s="77" t="s">
        <v>46</v>
      </c>
      <c r="AR47" s="222"/>
      <c r="AS47" s="223"/>
      <c r="AT47" s="240"/>
      <c r="AU47" s="223"/>
      <c r="AV47" s="241"/>
      <c r="AW47" s="82" t="s">
        <v>132</v>
      </c>
      <c r="AX47" s="83">
        <f>G49+M49+S49+Y49+AE49+AK49+AQ49</f>
        <v>0.08579861111111117</v>
      </c>
      <c r="AY47" s="83">
        <f>AE49+AK49+AQ49</f>
        <v>0.03342592592592597</v>
      </c>
      <c r="AZ47" s="83">
        <f>AX47-AY47</f>
        <v>0.0523726851851852</v>
      </c>
      <c r="BA47" s="84">
        <v>3</v>
      </c>
      <c r="BB47" s="85">
        <f>AY47/BA47</f>
        <v>0.01114197530864199</v>
      </c>
      <c r="BC47" s="86">
        <v>4</v>
      </c>
      <c r="BD47" s="85">
        <f>AZ47/BC47</f>
        <v>0.0130931712962963</v>
      </c>
      <c r="BE47" s="86">
        <f>RANK(BB47,BB4:BB90,1)</f>
        <v>24</v>
      </c>
      <c r="BF47" s="87">
        <f>RANK(BD47,BD4:BD90,1)</f>
        <v>15</v>
      </c>
    </row>
    <row r="48" spans="1:58" ht="15" customHeight="1">
      <c r="A48" s="80" t="s">
        <v>133</v>
      </c>
      <c r="B48" s="226"/>
      <c r="C48" s="113" t="s">
        <v>182</v>
      </c>
      <c r="D48" s="76" t="s">
        <v>40</v>
      </c>
      <c r="E48" s="3">
        <v>0.009166666666666667</v>
      </c>
      <c r="F48" s="67" t="s">
        <v>5</v>
      </c>
      <c r="G48" s="3">
        <v>0.02207175925925926</v>
      </c>
      <c r="H48" s="20" t="s">
        <v>8</v>
      </c>
      <c r="I48" s="3">
        <v>0.034618055555555555</v>
      </c>
      <c r="J48" s="20" t="s">
        <v>9</v>
      </c>
      <c r="K48" s="3">
        <v>0.0488425925925926</v>
      </c>
      <c r="L48" s="20" t="s">
        <v>11</v>
      </c>
      <c r="M48" s="3">
        <v>0.06185185185185185</v>
      </c>
      <c r="N48" s="20" t="s">
        <v>11</v>
      </c>
      <c r="O48" s="3">
        <v>0.07439814814814814</v>
      </c>
      <c r="P48" s="20" t="s">
        <v>10</v>
      </c>
      <c r="Q48" s="3">
        <v>0.08377314814814814</v>
      </c>
      <c r="R48" s="20" t="s">
        <v>10</v>
      </c>
      <c r="S48" s="3">
        <v>0.09685185185185186</v>
      </c>
      <c r="T48" s="20" t="s">
        <v>10</v>
      </c>
      <c r="U48" s="3">
        <v>0.10990740740740741</v>
      </c>
      <c r="V48" s="20" t="s">
        <v>9</v>
      </c>
      <c r="W48" s="3">
        <v>0.11929398148148147</v>
      </c>
      <c r="X48" s="20" t="s">
        <v>8</v>
      </c>
      <c r="Y48" s="3">
        <v>0.13267361111111112</v>
      </c>
      <c r="Z48" s="20" t="s">
        <v>7</v>
      </c>
      <c r="AA48" s="3">
        <v>0.14609953703703704</v>
      </c>
      <c r="AB48" s="20" t="s">
        <v>7</v>
      </c>
      <c r="AC48" s="3">
        <v>0.15574074074074074</v>
      </c>
      <c r="AD48" s="20" t="s">
        <v>6</v>
      </c>
      <c r="AE48" s="3">
        <v>0.16679398148148147</v>
      </c>
      <c r="AF48" s="20" t="s">
        <v>6</v>
      </c>
      <c r="AG48" s="3">
        <v>0.18019675925925926</v>
      </c>
      <c r="AH48" s="20" t="s">
        <v>6</v>
      </c>
      <c r="AI48" s="3">
        <v>0.18988425925925925</v>
      </c>
      <c r="AJ48" s="20" t="s">
        <v>6</v>
      </c>
      <c r="AK48" s="3">
        <v>0.20099537037037038</v>
      </c>
      <c r="AL48" s="20" t="s">
        <v>6</v>
      </c>
      <c r="AM48" s="3">
        <v>0.21534722222222222</v>
      </c>
      <c r="AN48" s="20" t="s">
        <v>5</v>
      </c>
      <c r="AO48" s="3">
        <v>0.23028935185185184</v>
      </c>
      <c r="AP48" s="20" t="s">
        <v>6</v>
      </c>
      <c r="AQ48" s="26">
        <v>0.24155092592592595</v>
      </c>
      <c r="AR48" s="222"/>
      <c r="AS48" s="223"/>
      <c r="AT48" s="240"/>
      <c r="AU48" s="223"/>
      <c r="AV48" s="241"/>
      <c r="AW48" s="82" t="s">
        <v>133</v>
      </c>
      <c r="AX48" s="83">
        <f>I49+O49+U49+AA49+AG49+AM49</f>
        <v>0.07932870370370369</v>
      </c>
      <c r="AY48" s="83">
        <f>AG49+AM49</f>
        <v>0.02775462962962963</v>
      </c>
      <c r="AZ48" s="83">
        <f>AX48-AY48</f>
        <v>0.051574074074074064</v>
      </c>
      <c r="BA48" s="84">
        <v>2</v>
      </c>
      <c r="BB48" s="85">
        <f>AY48/BA48</f>
        <v>0.013877314814814815</v>
      </c>
      <c r="BC48" s="86">
        <v>4</v>
      </c>
      <c r="BD48" s="85">
        <f>AZ48/BC48</f>
        <v>0.012893518518518516</v>
      </c>
      <c r="BE48" s="86">
        <f>RANK(BB48,BB4:BB90,1)</f>
        <v>41</v>
      </c>
      <c r="BF48" s="87">
        <f>RANK(BD48,BD4:BD90,1)</f>
        <v>14</v>
      </c>
    </row>
    <row r="49" spans="1:58" ht="15.75" customHeight="1">
      <c r="A49" s="75"/>
      <c r="B49" s="76"/>
      <c r="C49" s="76"/>
      <c r="D49" s="76" t="s">
        <v>41</v>
      </c>
      <c r="E49" s="9">
        <f>E48-0</f>
        <v>0.009166666666666667</v>
      </c>
      <c r="F49" s="9"/>
      <c r="G49" s="9">
        <f>G48-E48</f>
        <v>0.012905092592592593</v>
      </c>
      <c r="H49" s="9"/>
      <c r="I49" s="9">
        <f>I48-G48</f>
        <v>0.012546296296296295</v>
      </c>
      <c r="J49" s="9"/>
      <c r="K49" s="9">
        <f>K48-I48</f>
        <v>0.014224537037037042</v>
      </c>
      <c r="L49" s="9"/>
      <c r="M49" s="9">
        <f>M48-K48</f>
        <v>0.013009259259259255</v>
      </c>
      <c r="N49" s="9"/>
      <c r="O49" s="9">
        <f>O48-M48</f>
        <v>0.012546296296296292</v>
      </c>
      <c r="P49" s="9"/>
      <c r="Q49" s="9">
        <f>Q48-O48</f>
        <v>0.009374999999999994</v>
      </c>
      <c r="R49" s="9"/>
      <c r="S49" s="9">
        <f>S48-Q48</f>
        <v>0.013078703703703717</v>
      </c>
      <c r="T49" s="9"/>
      <c r="U49" s="9">
        <f>U48-S48</f>
        <v>0.013055555555555556</v>
      </c>
      <c r="V49" s="9"/>
      <c r="W49" s="9">
        <f>W48-U48</f>
        <v>0.009386574074074061</v>
      </c>
      <c r="X49" s="9"/>
      <c r="Y49" s="9">
        <f>Y48-W48</f>
        <v>0.013379629629629644</v>
      </c>
      <c r="Z49" s="9"/>
      <c r="AA49" s="9">
        <f>AA48-Y48</f>
        <v>0.013425925925925924</v>
      </c>
      <c r="AB49" s="9"/>
      <c r="AC49" s="9">
        <f>AC48-AA48</f>
        <v>0.009641203703703694</v>
      </c>
      <c r="AD49" s="9"/>
      <c r="AE49" s="9">
        <f>AE48-AC48</f>
        <v>0.011053240740740738</v>
      </c>
      <c r="AF49" s="9"/>
      <c r="AG49" s="9">
        <f>AG48-AE48</f>
        <v>0.013402777777777791</v>
      </c>
      <c r="AH49" s="9"/>
      <c r="AI49" s="9">
        <f>AI48-AG48</f>
        <v>0.009687499999999988</v>
      </c>
      <c r="AJ49" s="9"/>
      <c r="AK49" s="9">
        <f>AK48-AI48</f>
        <v>0.011111111111111127</v>
      </c>
      <c r="AL49" s="9"/>
      <c r="AM49" s="9">
        <f>AM48-AK48</f>
        <v>0.014351851851851838</v>
      </c>
      <c r="AN49" s="9"/>
      <c r="AO49" s="9">
        <f>AO48-AM48</f>
        <v>0.014942129629629625</v>
      </c>
      <c r="AP49" s="9"/>
      <c r="AQ49" s="9">
        <f>AQ48-AO48</f>
        <v>0.011261574074074104</v>
      </c>
      <c r="AR49" s="222"/>
      <c r="AS49" s="223"/>
      <c r="AT49" s="240"/>
      <c r="AU49" s="223"/>
      <c r="AV49" s="241"/>
      <c r="AW49" s="93"/>
      <c r="AX49" s="121"/>
      <c r="AY49" s="122"/>
      <c r="AZ49" s="121"/>
      <c r="BA49" s="123"/>
      <c r="BB49" s="123"/>
      <c r="BC49" s="123"/>
      <c r="BD49" s="123"/>
      <c r="BE49" s="121"/>
      <c r="BF49" s="124"/>
    </row>
    <row r="50" spans="1:58" ht="3" customHeight="1">
      <c r="A50" s="98"/>
      <c r="B50" s="99"/>
      <c r="C50" s="99"/>
      <c r="D50" s="99"/>
      <c r="E50" s="99"/>
      <c r="F50" s="101"/>
      <c r="G50" s="99"/>
      <c r="H50" s="101"/>
      <c r="I50" s="99"/>
      <c r="J50" s="101"/>
      <c r="K50" s="99"/>
      <c r="L50" s="99"/>
      <c r="M50" s="99"/>
      <c r="N50" s="99"/>
      <c r="O50" s="99"/>
      <c r="P50" s="102"/>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125"/>
      <c r="AX50" s="126"/>
      <c r="AY50" s="126"/>
      <c r="AZ50" s="126"/>
      <c r="BA50" s="126"/>
      <c r="BB50" s="126"/>
      <c r="BC50" s="126"/>
      <c r="BD50" s="126"/>
      <c r="BE50" s="126"/>
      <c r="BF50" s="127"/>
    </row>
    <row r="51" spans="1:58" ht="12.75">
      <c r="A51" s="75" t="s">
        <v>43</v>
      </c>
      <c r="B51" s="76"/>
      <c r="C51" s="89" t="s">
        <v>183</v>
      </c>
      <c r="D51" s="76" t="s">
        <v>44</v>
      </c>
      <c r="E51" s="77" t="s">
        <v>0</v>
      </c>
      <c r="F51" s="108"/>
      <c r="G51" s="77" t="s">
        <v>1</v>
      </c>
      <c r="H51" s="109"/>
      <c r="I51" s="77" t="s">
        <v>2</v>
      </c>
      <c r="J51" s="109"/>
      <c r="K51" s="77" t="s">
        <v>3</v>
      </c>
      <c r="L51" s="77"/>
      <c r="M51" s="77" t="s">
        <v>4</v>
      </c>
      <c r="N51" s="77"/>
      <c r="O51" s="77" t="s">
        <v>5</v>
      </c>
      <c r="P51" s="110"/>
      <c r="Q51" s="77" t="s">
        <v>6</v>
      </c>
      <c r="R51" s="77"/>
      <c r="S51" s="77" t="s">
        <v>7</v>
      </c>
      <c r="T51" s="77"/>
      <c r="U51" s="77" t="s">
        <v>8</v>
      </c>
      <c r="V51" s="77"/>
      <c r="W51" s="77" t="s">
        <v>9</v>
      </c>
      <c r="X51" s="77"/>
      <c r="Y51" s="77" t="s">
        <v>10</v>
      </c>
      <c r="Z51" s="77"/>
      <c r="AA51" s="77" t="s">
        <v>11</v>
      </c>
      <c r="AB51" s="77"/>
      <c r="AC51" s="77" t="s">
        <v>12</v>
      </c>
      <c r="AD51" s="77"/>
      <c r="AE51" s="77" t="s">
        <v>13</v>
      </c>
      <c r="AF51" s="77"/>
      <c r="AG51" s="77" t="s">
        <v>14</v>
      </c>
      <c r="AH51" s="77"/>
      <c r="AI51" s="77" t="s">
        <v>15</v>
      </c>
      <c r="AJ51" s="77"/>
      <c r="AK51" s="77" t="s">
        <v>16</v>
      </c>
      <c r="AL51" s="77"/>
      <c r="AM51" s="77" t="s">
        <v>17</v>
      </c>
      <c r="AN51" s="77"/>
      <c r="AO51" s="77" t="s">
        <v>18</v>
      </c>
      <c r="AP51" s="77"/>
      <c r="AQ51" s="77" t="s">
        <v>19</v>
      </c>
      <c r="AR51" s="76"/>
      <c r="AS51" s="76"/>
      <c r="AT51" s="76"/>
      <c r="AU51" s="76"/>
      <c r="AV51" s="76"/>
      <c r="AW51" s="86"/>
      <c r="AX51" s="86"/>
      <c r="AY51" s="86"/>
      <c r="AZ51" s="86"/>
      <c r="BA51" s="84"/>
      <c r="BB51" s="85"/>
      <c r="BC51" s="86"/>
      <c r="BD51" s="85"/>
      <c r="BE51" s="86"/>
      <c r="BF51" s="87"/>
    </row>
    <row r="52" spans="1:58" ht="15" customHeight="1">
      <c r="A52" s="80" t="s">
        <v>134</v>
      </c>
      <c r="B52" s="233" t="s">
        <v>2</v>
      </c>
      <c r="C52" s="128" t="s">
        <v>184</v>
      </c>
      <c r="D52" s="76" t="s">
        <v>38</v>
      </c>
      <c r="E52" s="77" t="s">
        <v>150</v>
      </c>
      <c r="F52" s="108"/>
      <c r="G52" s="77" t="s">
        <v>46</v>
      </c>
      <c r="H52" s="109"/>
      <c r="I52" s="77" t="s">
        <v>149</v>
      </c>
      <c r="J52" s="109"/>
      <c r="K52" s="77" t="s">
        <v>150</v>
      </c>
      <c r="L52" s="77"/>
      <c r="M52" s="77" t="s">
        <v>46</v>
      </c>
      <c r="N52" s="77"/>
      <c r="O52" s="77" t="s">
        <v>149</v>
      </c>
      <c r="P52" s="110"/>
      <c r="Q52" s="77" t="s">
        <v>150</v>
      </c>
      <c r="R52" s="77"/>
      <c r="S52" s="77" t="s">
        <v>46</v>
      </c>
      <c r="T52" s="77"/>
      <c r="U52" s="77" t="s">
        <v>150</v>
      </c>
      <c r="V52" s="77"/>
      <c r="W52" s="77" t="s">
        <v>46</v>
      </c>
      <c r="X52" s="77"/>
      <c r="Y52" s="77" t="s">
        <v>149</v>
      </c>
      <c r="Z52" s="77"/>
      <c r="AA52" s="77" t="s">
        <v>46</v>
      </c>
      <c r="AB52" s="77"/>
      <c r="AC52" s="77" t="s">
        <v>149</v>
      </c>
      <c r="AD52" s="77"/>
      <c r="AE52" s="77" t="s">
        <v>46</v>
      </c>
      <c r="AF52" s="77"/>
      <c r="AG52" s="77" t="s">
        <v>150</v>
      </c>
      <c r="AH52" s="77"/>
      <c r="AI52" s="77" t="s">
        <v>46</v>
      </c>
      <c r="AJ52" s="77"/>
      <c r="AK52" s="77" t="s">
        <v>149</v>
      </c>
      <c r="AL52" s="77"/>
      <c r="AM52" s="77" t="s">
        <v>46</v>
      </c>
      <c r="AN52" s="77"/>
      <c r="AO52" s="77" t="s">
        <v>149</v>
      </c>
      <c r="AP52" s="77"/>
      <c r="AQ52" s="77" t="s">
        <v>46</v>
      </c>
      <c r="AR52" s="222" t="s">
        <v>14</v>
      </c>
      <c r="AS52" s="223">
        <f>E55+G55+I55+K55+O55+S55+W55+AA55+AE55+AI55</f>
        <v>0.1353356481481482</v>
      </c>
      <c r="AT52" s="240" t="s">
        <v>14</v>
      </c>
      <c r="AU52" s="223">
        <f>AQ54-AS52</f>
        <v>0.20202546296296287</v>
      </c>
      <c r="AV52" s="241" t="s">
        <v>14</v>
      </c>
      <c r="AW52" s="82" t="s">
        <v>134</v>
      </c>
      <c r="AX52" s="83">
        <f>E55+K55+Q55+U55+AG55</f>
        <v>0.08097222222222222</v>
      </c>
      <c r="AY52" s="83">
        <f>E55+K55</f>
        <v>0.02839120370370371</v>
      </c>
      <c r="AZ52" s="83">
        <f>AX52-AY52</f>
        <v>0.05258101851851851</v>
      </c>
      <c r="BA52" s="84">
        <v>2</v>
      </c>
      <c r="BB52" s="85">
        <f>AY52/BA52</f>
        <v>0.014195601851851855</v>
      </c>
      <c r="BC52" s="86">
        <v>3</v>
      </c>
      <c r="BD52" s="85">
        <f>AZ52/BC52</f>
        <v>0.017527006172839504</v>
      </c>
      <c r="BE52" s="86">
        <f>RANK(BB52,BB4:BB90,1)</f>
        <v>43</v>
      </c>
      <c r="BF52" s="87">
        <f>RANK(BD52,BD4:BD90,1)</f>
        <v>36</v>
      </c>
    </row>
    <row r="53" spans="1:58" ht="15" customHeight="1">
      <c r="A53" s="80" t="s">
        <v>135</v>
      </c>
      <c r="B53" s="233"/>
      <c r="C53" s="128" t="s">
        <v>185</v>
      </c>
      <c r="D53" s="2" t="s">
        <v>42</v>
      </c>
      <c r="E53" s="89" t="s">
        <v>46</v>
      </c>
      <c r="F53" s="114"/>
      <c r="G53" s="77" t="s">
        <v>46</v>
      </c>
      <c r="H53" s="109"/>
      <c r="I53" s="77" t="s">
        <v>46</v>
      </c>
      <c r="J53" s="109"/>
      <c r="K53" s="77" t="s">
        <v>46</v>
      </c>
      <c r="L53" s="77"/>
      <c r="M53" s="77" t="s">
        <v>45</v>
      </c>
      <c r="N53" s="77"/>
      <c r="O53" s="77" t="s">
        <v>46</v>
      </c>
      <c r="P53" s="110"/>
      <c r="Q53" s="77" t="s">
        <v>45</v>
      </c>
      <c r="R53" s="77"/>
      <c r="S53" s="77" t="s">
        <v>46</v>
      </c>
      <c r="T53" s="77"/>
      <c r="U53" s="77" t="s">
        <v>45</v>
      </c>
      <c r="V53" s="77"/>
      <c r="W53" s="77" t="s">
        <v>46</v>
      </c>
      <c r="X53" s="77"/>
      <c r="Y53" s="77" t="s">
        <v>45</v>
      </c>
      <c r="Z53" s="77"/>
      <c r="AA53" s="77" t="s">
        <v>46</v>
      </c>
      <c r="AB53" s="77"/>
      <c r="AC53" s="77" t="s">
        <v>45</v>
      </c>
      <c r="AD53" s="77"/>
      <c r="AE53" s="77" t="s">
        <v>46</v>
      </c>
      <c r="AF53" s="77"/>
      <c r="AG53" s="77" t="s">
        <v>45</v>
      </c>
      <c r="AH53" s="77"/>
      <c r="AI53" s="77" t="s">
        <v>46</v>
      </c>
      <c r="AJ53" s="77"/>
      <c r="AK53" s="77" t="s">
        <v>45</v>
      </c>
      <c r="AL53" s="77"/>
      <c r="AM53" s="77" t="s">
        <v>45</v>
      </c>
      <c r="AN53" s="77"/>
      <c r="AO53" s="77" t="s">
        <v>45</v>
      </c>
      <c r="AP53" s="77"/>
      <c r="AQ53" s="77" t="s">
        <v>45</v>
      </c>
      <c r="AR53" s="222"/>
      <c r="AS53" s="223"/>
      <c r="AT53" s="240"/>
      <c r="AU53" s="223"/>
      <c r="AV53" s="241"/>
      <c r="AW53" s="82" t="s">
        <v>135</v>
      </c>
      <c r="AX53" s="83">
        <f>G55+M55+S55+W55+AA55+AE55+AI55+AM55+AQ55</f>
        <v>0.13473379629629625</v>
      </c>
      <c r="AY53" s="83">
        <f>G55+S55+W55+AA55+AE55+AI55</f>
        <v>0.07655092592592594</v>
      </c>
      <c r="AZ53" s="83">
        <f>AX53-AY53</f>
        <v>0.058182870370370315</v>
      </c>
      <c r="BA53" s="84">
        <v>6</v>
      </c>
      <c r="BB53" s="85">
        <f>AY53/BA53</f>
        <v>0.01275848765432099</v>
      </c>
      <c r="BC53" s="86">
        <v>3</v>
      </c>
      <c r="BD53" s="85">
        <f>AZ53/BC53</f>
        <v>0.01939429012345677</v>
      </c>
      <c r="BE53" s="86">
        <f>RANK(BB53,BB4:BB90,1)</f>
        <v>35</v>
      </c>
      <c r="BF53" s="87">
        <f>RANK(BD53,BD4:BD90,1)</f>
        <v>44</v>
      </c>
    </row>
    <row r="54" spans="1:58" ht="15" customHeight="1">
      <c r="A54" s="80" t="s">
        <v>136</v>
      </c>
      <c r="B54" s="233"/>
      <c r="C54" s="129" t="s">
        <v>186</v>
      </c>
      <c r="D54" s="76" t="s">
        <v>40</v>
      </c>
      <c r="E54" s="3">
        <v>0.011296296296296296</v>
      </c>
      <c r="F54" s="20" t="s">
        <v>12</v>
      </c>
      <c r="G54" s="3">
        <v>0.022361111111111113</v>
      </c>
      <c r="H54" s="20" t="s">
        <v>10</v>
      </c>
      <c r="I54" s="3">
        <v>0.0371875</v>
      </c>
      <c r="J54" s="20" t="s">
        <v>12</v>
      </c>
      <c r="K54" s="3">
        <v>0.05428240740740741</v>
      </c>
      <c r="L54" s="20" t="s">
        <v>14</v>
      </c>
      <c r="M54" s="3">
        <v>0.07052083333333332</v>
      </c>
      <c r="N54" s="20" t="s">
        <v>14</v>
      </c>
      <c r="O54" s="3">
        <v>0.08608796296296296</v>
      </c>
      <c r="P54" s="20" t="s">
        <v>14</v>
      </c>
      <c r="Q54" s="3">
        <v>0.10157407407407408</v>
      </c>
      <c r="R54" s="20" t="s">
        <v>14</v>
      </c>
      <c r="S54" s="3">
        <v>0.11361111111111111</v>
      </c>
      <c r="T54" s="20" t="s">
        <v>14</v>
      </c>
      <c r="U54" s="3">
        <v>0.12943287037037038</v>
      </c>
      <c r="V54" s="20" t="s">
        <v>14</v>
      </c>
      <c r="W54" s="3">
        <v>0.1424189814814815</v>
      </c>
      <c r="X54" s="20" t="s">
        <v>14</v>
      </c>
      <c r="Y54" s="3">
        <v>0.1663888888888889</v>
      </c>
      <c r="Z54" s="20" t="s">
        <v>14</v>
      </c>
      <c r="AA54" s="3">
        <v>0.17988425925925924</v>
      </c>
      <c r="AB54" s="20" t="s">
        <v>14</v>
      </c>
      <c r="AC54" s="3">
        <v>0.2013425925925926</v>
      </c>
      <c r="AD54" s="20" t="s">
        <v>14</v>
      </c>
      <c r="AE54" s="3">
        <v>0.2149074074074074</v>
      </c>
      <c r="AF54" s="20" t="s">
        <v>14</v>
      </c>
      <c r="AG54" s="3">
        <v>0.23618055555555553</v>
      </c>
      <c r="AH54" s="20" t="s">
        <v>14</v>
      </c>
      <c r="AI54" s="3">
        <v>0.24958333333333335</v>
      </c>
      <c r="AJ54" s="20" t="s">
        <v>14</v>
      </c>
      <c r="AK54" s="3">
        <v>0.27216435185185184</v>
      </c>
      <c r="AL54" s="20" t="s">
        <v>14</v>
      </c>
      <c r="AM54" s="3">
        <v>0.2904513888888889</v>
      </c>
      <c r="AN54" s="20" t="s">
        <v>14</v>
      </c>
      <c r="AO54" s="3">
        <v>0.3137037037037037</v>
      </c>
      <c r="AP54" s="20" t="s">
        <v>14</v>
      </c>
      <c r="AQ54" s="26">
        <v>0.33736111111111106</v>
      </c>
      <c r="AR54" s="222"/>
      <c r="AS54" s="223"/>
      <c r="AT54" s="240"/>
      <c r="AU54" s="223"/>
      <c r="AV54" s="241"/>
      <c r="AW54" s="82" t="s">
        <v>136</v>
      </c>
      <c r="AX54" s="83">
        <f>I55+O55+Y55+AC55+AK55+AO55</f>
        <v>0.12165509259259259</v>
      </c>
      <c r="AY54" s="83">
        <f>I55+O55</f>
        <v>0.030393518518518525</v>
      </c>
      <c r="AZ54" s="83">
        <f>AX54-AY54</f>
        <v>0.09126157407407406</v>
      </c>
      <c r="BA54" s="84">
        <v>2</v>
      </c>
      <c r="BB54" s="85">
        <f>AY54/BA54</f>
        <v>0.015196759259259262</v>
      </c>
      <c r="BC54" s="86">
        <v>4</v>
      </c>
      <c r="BD54" s="85">
        <f>AZ54/BC54</f>
        <v>0.022815393518518516</v>
      </c>
      <c r="BE54" s="86">
        <f>RANK(BB54,BB4:BB90,1)</f>
        <v>45</v>
      </c>
      <c r="BF54" s="87">
        <f>RANK(BD54,BD4:BD90,1)</f>
        <v>45</v>
      </c>
    </row>
    <row r="55" spans="1:58" ht="15.75" customHeight="1">
      <c r="A55" s="75"/>
      <c r="B55" s="76"/>
      <c r="C55" s="76"/>
      <c r="D55" s="76" t="s">
        <v>41</v>
      </c>
      <c r="E55" s="9">
        <f>E54-0</f>
        <v>0.011296296296296296</v>
      </c>
      <c r="F55" s="9"/>
      <c r="G55" s="9">
        <f>G54-E54</f>
        <v>0.011064814814814817</v>
      </c>
      <c r="H55" s="9"/>
      <c r="I55" s="9">
        <f>I54-G54</f>
        <v>0.014826388888888885</v>
      </c>
      <c r="J55" s="9"/>
      <c r="K55" s="9">
        <f>K54-I54</f>
        <v>0.017094907407407413</v>
      </c>
      <c r="L55" s="9"/>
      <c r="M55" s="9">
        <f>M54-K54</f>
        <v>0.016238425925925913</v>
      </c>
      <c r="N55" s="9"/>
      <c r="O55" s="9">
        <f>O54-M54</f>
        <v>0.015567129629629639</v>
      </c>
      <c r="P55" s="9"/>
      <c r="Q55" s="9">
        <f>Q54-O54</f>
        <v>0.015486111111111117</v>
      </c>
      <c r="R55" s="9"/>
      <c r="S55" s="9">
        <f>S54-Q54</f>
        <v>0.012037037037037027</v>
      </c>
      <c r="T55" s="9"/>
      <c r="U55" s="9">
        <f>U54-S54</f>
        <v>0.01582175925925927</v>
      </c>
      <c r="V55" s="9"/>
      <c r="W55" s="9">
        <f>W54-U54</f>
        <v>0.012986111111111115</v>
      </c>
      <c r="X55" s="9"/>
      <c r="Y55" s="9">
        <f>Y54-W54</f>
        <v>0.023969907407407398</v>
      </c>
      <c r="Z55" s="9"/>
      <c r="AA55" s="9">
        <f>AA54-Y54</f>
        <v>0.013495370370370352</v>
      </c>
      <c r="AB55" s="9"/>
      <c r="AC55" s="9">
        <f>AC54-AA54</f>
        <v>0.021458333333333357</v>
      </c>
      <c r="AD55" s="9"/>
      <c r="AE55" s="9">
        <f>AE54-AC54</f>
        <v>0.013564814814814807</v>
      </c>
      <c r="AF55" s="9"/>
      <c r="AG55" s="9">
        <f>AG54-AE54</f>
        <v>0.021273148148148124</v>
      </c>
      <c r="AH55" s="9"/>
      <c r="AI55" s="9">
        <f>AI54-AG54</f>
        <v>0.013402777777777819</v>
      </c>
      <c r="AJ55" s="9"/>
      <c r="AK55" s="9">
        <f>AK54-AI54</f>
        <v>0.022581018518518486</v>
      </c>
      <c r="AL55" s="9"/>
      <c r="AM55" s="9">
        <f>AM54-AK54</f>
        <v>0.018287037037037046</v>
      </c>
      <c r="AN55" s="9"/>
      <c r="AO55" s="9">
        <f>AO54-AM54</f>
        <v>0.023252314814814823</v>
      </c>
      <c r="AP55" s="9"/>
      <c r="AQ55" s="9">
        <f>AQ54-AO54</f>
        <v>0.02365740740740735</v>
      </c>
      <c r="AR55" s="222"/>
      <c r="AS55" s="223"/>
      <c r="AT55" s="240"/>
      <c r="AU55" s="223"/>
      <c r="AV55" s="241"/>
      <c r="AW55" s="93"/>
      <c r="AX55" s="121"/>
      <c r="AY55" s="121"/>
      <c r="AZ55" s="121"/>
      <c r="BA55" s="123"/>
      <c r="BB55" s="123"/>
      <c r="BC55" s="123"/>
      <c r="BD55" s="123"/>
      <c r="BE55" s="121"/>
      <c r="BF55" s="124"/>
    </row>
    <row r="56" spans="1:58" ht="3" customHeight="1">
      <c r="A56" s="98"/>
      <c r="B56" s="99"/>
      <c r="C56" s="99"/>
      <c r="D56" s="99"/>
      <c r="E56" s="99"/>
      <c r="F56" s="101"/>
      <c r="G56" s="99"/>
      <c r="H56" s="101"/>
      <c r="I56" s="99"/>
      <c r="J56" s="101"/>
      <c r="K56" s="99"/>
      <c r="L56" s="99"/>
      <c r="M56" s="99"/>
      <c r="N56" s="99"/>
      <c r="O56" s="99"/>
      <c r="P56" s="102"/>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125"/>
      <c r="AX56" s="126"/>
      <c r="AY56" s="126"/>
      <c r="AZ56" s="126"/>
      <c r="BA56" s="126"/>
      <c r="BB56" s="126"/>
      <c r="BC56" s="126"/>
      <c r="BD56" s="126"/>
      <c r="BE56" s="126"/>
      <c r="BF56" s="127"/>
    </row>
    <row r="57" spans="1:58" ht="12.75">
      <c r="A57" s="75" t="s">
        <v>43</v>
      </c>
      <c r="B57" s="76"/>
      <c r="C57" s="89" t="s">
        <v>187</v>
      </c>
      <c r="D57" s="76" t="s">
        <v>44</v>
      </c>
      <c r="E57" s="77" t="s">
        <v>0</v>
      </c>
      <c r="F57" s="108"/>
      <c r="G57" s="77" t="s">
        <v>1</v>
      </c>
      <c r="H57" s="109"/>
      <c r="I57" s="77" t="s">
        <v>2</v>
      </c>
      <c r="J57" s="109"/>
      <c r="K57" s="77" t="s">
        <v>3</v>
      </c>
      <c r="L57" s="77"/>
      <c r="M57" s="77" t="s">
        <v>4</v>
      </c>
      <c r="N57" s="77"/>
      <c r="O57" s="77" t="s">
        <v>5</v>
      </c>
      <c r="P57" s="110"/>
      <c r="Q57" s="77" t="s">
        <v>6</v>
      </c>
      <c r="R57" s="77"/>
      <c r="S57" s="77" t="s">
        <v>7</v>
      </c>
      <c r="T57" s="77"/>
      <c r="U57" s="77" t="s">
        <v>8</v>
      </c>
      <c r="V57" s="77"/>
      <c r="W57" s="77" t="s">
        <v>9</v>
      </c>
      <c r="X57" s="77"/>
      <c r="Y57" s="77" t="s">
        <v>10</v>
      </c>
      <c r="Z57" s="77"/>
      <c r="AA57" s="77" t="s">
        <v>11</v>
      </c>
      <c r="AB57" s="77"/>
      <c r="AC57" s="77" t="s">
        <v>12</v>
      </c>
      <c r="AD57" s="77"/>
      <c r="AE57" s="77" t="s">
        <v>13</v>
      </c>
      <c r="AF57" s="77"/>
      <c r="AG57" s="77" t="s">
        <v>14</v>
      </c>
      <c r="AH57" s="77"/>
      <c r="AI57" s="77" t="s">
        <v>15</v>
      </c>
      <c r="AJ57" s="77"/>
      <c r="AK57" s="77" t="s">
        <v>16</v>
      </c>
      <c r="AL57" s="77"/>
      <c r="AM57" s="77" t="s">
        <v>17</v>
      </c>
      <c r="AN57" s="77"/>
      <c r="AO57" s="77" t="s">
        <v>18</v>
      </c>
      <c r="AP57" s="77"/>
      <c r="AQ57" s="77" t="s">
        <v>19</v>
      </c>
      <c r="AR57" s="76"/>
      <c r="AS57" s="76"/>
      <c r="AT57" s="76"/>
      <c r="AU57" s="76"/>
      <c r="AV57" s="76"/>
      <c r="AW57" s="86"/>
      <c r="AX57" s="86"/>
      <c r="AY57" s="86"/>
      <c r="AZ57" s="86"/>
      <c r="BA57" s="84"/>
      <c r="BB57" s="85"/>
      <c r="BC57" s="86"/>
      <c r="BD57" s="85"/>
      <c r="BE57" s="86"/>
      <c r="BF57" s="87"/>
    </row>
    <row r="58" spans="1:58" ht="15" customHeight="1">
      <c r="A58" s="80" t="s">
        <v>137</v>
      </c>
      <c r="B58" s="233" t="s">
        <v>0</v>
      </c>
      <c r="C58" s="128" t="s">
        <v>188</v>
      </c>
      <c r="D58" s="76" t="s">
        <v>38</v>
      </c>
      <c r="E58" s="77" t="s">
        <v>150</v>
      </c>
      <c r="F58" s="108"/>
      <c r="G58" s="77" t="s">
        <v>46</v>
      </c>
      <c r="H58" s="109"/>
      <c r="I58" s="77" t="s">
        <v>149</v>
      </c>
      <c r="J58" s="109"/>
      <c r="K58" s="77" t="s">
        <v>46</v>
      </c>
      <c r="L58" s="77"/>
      <c r="M58" s="77" t="s">
        <v>150</v>
      </c>
      <c r="N58" s="77"/>
      <c r="O58" s="77" t="s">
        <v>46</v>
      </c>
      <c r="P58" s="110"/>
      <c r="Q58" s="77" t="s">
        <v>150</v>
      </c>
      <c r="R58" s="77"/>
      <c r="S58" s="77" t="s">
        <v>46</v>
      </c>
      <c r="T58" s="77"/>
      <c r="U58" s="77" t="s">
        <v>149</v>
      </c>
      <c r="V58" s="77"/>
      <c r="W58" s="77" t="s">
        <v>150</v>
      </c>
      <c r="X58" s="77"/>
      <c r="Y58" s="77" t="s">
        <v>149</v>
      </c>
      <c r="Z58" s="77"/>
      <c r="AA58" s="77" t="s">
        <v>46</v>
      </c>
      <c r="AB58" s="77"/>
      <c r="AC58" s="77" t="s">
        <v>149</v>
      </c>
      <c r="AD58" s="77"/>
      <c r="AE58" s="77" t="s">
        <v>150</v>
      </c>
      <c r="AF58" s="77"/>
      <c r="AG58" s="77" t="s">
        <v>46</v>
      </c>
      <c r="AH58" s="77"/>
      <c r="AI58" s="77" t="s">
        <v>149</v>
      </c>
      <c r="AJ58" s="77"/>
      <c r="AK58" s="77" t="s">
        <v>150</v>
      </c>
      <c r="AL58" s="77"/>
      <c r="AM58" s="77" t="s">
        <v>46</v>
      </c>
      <c r="AN58" s="77"/>
      <c r="AO58" s="77" t="s">
        <v>149</v>
      </c>
      <c r="AP58" s="77"/>
      <c r="AQ58" s="77" t="s">
        <v>150</v>
      </c>
      <c r="AR58" s="222" t="s">
        <v>12</v>
      </c>
      <c r="AS58" s="223">
        <f>G61+I61+K61+O61+S61+U61+Y61+AE61+AK61+AO61</f>
        <v>0.12116898148148149</v>
      </c>
      <c r="AT58" s="240" t="s">
        <v>12</v>
      </c>
      <c r="AU58" s="223">
        <f>AQ60-AS58</f>
        <v>0.16674768518518518</v>
      </c>
      <c r="AV58" s="241" t="s">
        <v>12</v>
      </c>
      <c r="AW58" s="82" t="s">
        <v>137</v>
      </c>
      <c r="AX58" s="83">
        <f>E61+M61+Q61+W61+AE61+AK61+AQ61</f>
        <v>0.1044907407407407</v>
      </c>
      <c r="AY58" s="83">
        <f>AE61+AK61</f>
        <v>0.026990740740740732</v>
      </c>
      <c r="AZ58" s="83">
        <f>AX58-AY58</f>
        <v>0.07749999999999997</v>
      </c>
      <c r="BA58" s="84">
        <v>2</v>
      </c>
      <c r="BB58" s="85">
        <f>AY58/BA58</f>
        <v>0.013495370370370366</v>
      </c>
      <c r="BC58" s="86">
        <v>5</v>
      </c>
      <c r="BD58" s="85">
        <f>AZ58/BC58</f>
        <v>0.015499999999999995</v>
      </c>
      <c r="BE58" s="86">
        <f>RANK(BB58,BB4:BB90,1)</f>
        <v>38</v>
      </c>
      <c r="BF58" s="87">
        <f>RANK(BD58,BD4:BD90,1)</f>
        <v>29</v>
      </c>
    </row>
    <row r="59" spans="1:58" ht="15" customHeight="1">
      <c r="A59" s="80" t="s">
        <v>138</v>
      </c>
      <c r="B59" s="233"/>
      <c r="C59" s="128" t="s">
        <v>189</v>
      </c>
      <c r="D59" s="2" t="s">
        <v>42</v>
      </c>
      <c r="E59" s="89" t="s">
        <v>45</v>
      </c>
      <c r="F59" s="114"/>
      <c r="G59" s="77" t="s">
        <v>46</v>
      </c>
      <c r="H59" s="109"/>
      <c r="I59" s="77" t="s">
        <v>46</v>
      </c>
      <c r="J59" s="109"/>
      <c r="K59" s="77" t="s">
        <v>46</v>
      </c>
      <c r="L59" s="77"/>
      <c r="M59" s="77" t="s">
        <v>45</v>
      </c>
      <c r="N59" s="77"/>
      <c r="O59" s="77" t="s">
        <v>46</v>
      </c>
      <c r="P59" s="110"/>
      <c r="Q59" s="77" t="s">
        <v>45</v>
      </c>
      <c r="R59" s="77"/>
      <c r="S59" s="77" t="s">
        <v>46</v>
      </c>
      <c r="T59" s="77"/>
      <c r="U59" s="77" t="s">
        <v>46</v>
      </c>
      <c r="V59" s="77"/>
      <c r="W59" s="77" t="s">
        <v>45</v>
      </c>
      <c r="X59" s="77"/>
      <c r="Y59" s="77" t="s">
        <v>46</v>
      </c>
      <c r="Z59" s="77"/>
      <c r="AA59" s="77" t="s">
        <v>45</v>
      </c>
      <c r="AB59" s="77"/>
      <c r="AC59" s="77" t="s">
        <v>45</v>
      </c>
      <c r="AD59" s="77"/>
      <c r="AE59" s="77" t="s">
        <v>46</v>
      </c>
      <c r="AF59" s="77"/>
      <c r="AG59" s="77" t="s">
        <v>45</v>
      </c>
      <c r="AH59" s="77"/>
      <c r="AI59" s="77" t="s">
        <v>45</v>
      </c>
      <c r="AJ59" s="77"/>
      <c r="AK59" s="77" t="s">
        <v>46</v>
      </c>
      <c r="AL59" s="77"/>
      <c r="AM59" s="77" t="s">
        <v>45</v>
      </c>
      <c r="AN59" s="77"/>
      <c r="AO59" s="77" t="s">
        <v>46</v>
      </c>
      <c r="AP59" s="77"/>
      <c r="AQ59" s="77" t="s">
        <v>45</v>
      </c>
      <c r="AR59" s="222"/>
      <c r="AS59" s="223"/>
      <c r="AT59" s="240"/>
      <c r="AU59" s="223"/>
      <c r="AV59" s="241"/>
      <c r="AW59" s="82" t="s">
        <v>138</v>
      </c>
      <c r="AX59" s="83">
        <f>G61+K61+O61+S61+AA61+AG61+AM61</f>
        <v>0.10030092592592593</v>
      </c>
      <c r="AY59" s="83">
        <f>G61+K61+O61+S61</f>
        <v>0.049270833333333326</v>
      </c>
      <c r="AZ59" s="83">
        <f>AX59-AY59</f>
        <v>0.051030092592592606</v>
      </c>
      <c r="BA59" s="84">
        <v>4</v>
      </c>
      <c r="BB59" s="85">
        <f>AY59/BA59</f>
        <v>0.012317708333333332</v>
      </c>
      <c r="BC59" s="86">
        <v>3</v>
      </c>
      <c r="BD59" s="85">
        <f>AZ59/BC59</f>
        <v>0.017010030864197535</v>
      </c>
      <c r="BE59" s="86">
        <f>RANK(BB59,BB4:BB90,1)</f>
        <v>33</v>
      </c>
      <c r="BF59" s="87">
        <f>RANK(BD59,BD4:BD90,1)</f>
        <v>34</v>
      </c>
    </row>
    <row r="60" spans="1:58" ht="15" customHeight="1">
      <c r="A60" s="80" t="s">
        <v>139</v>
      </c>
      <c r="B60" s="233"/>
      <c r="C60" s="128" t="s">
        <v>190</v>
      </c>
      <c r="D60" s="76" t="s">
        <v>40</v>
      </c>
      <c r="E60" s="3">
        <v>0.014872685185185185</v>
      </c>
      <c r="F60" s="20" t="s">
        <v>14</v>
      </c>
      <c r="G60" s="3">
        <v>0.026608796296296297</v>
      </c>
      <c r="H60" s="20" t="s">
        <v>14</v>
      </c>
      <c r="I60" s="3">
        <v>0.03730324074074074</v>
      </c>
      <c r="J60" s="20" t="s">
        <v>13</v>
      </c>
      <c r="K60" s="3">
        <v>0.049421296296296297</v>
      </c>
      <c r="L60" s="20" t="s">
        <v>12</v>
      </c>
      <c r="M60" s="3">
        <v>0.06444444444444444</v>
      </c>
      <c r="N60" s="20" t="s">
        <v>13</v>
      </c>
      <c r="O60" s="3">
        <v>0.07795138888888889</v>
      </c>
      <c r="P60" s="20" t="s">
        <v>12</v>
      </c>
      <c r="Q60" s="3">
        <v>0.09354166666666668</v>
      </c>
      <c r="R60" s="20" t="s">
        <v>13</v>
      </c>
      <c r="S60" s="3">
        <v>0.10545138888888889</v>
      </c>
      <c r="T60" s="20" t="s">
        <v>13</v>
      </c>
      <c r="U60" s="3">
        <v>0.1165162037037037</v>
      </c>
      <c r="V60" s="20" t="s">
        <v>12</v>
      </c>
      <c r="W60" s="3">
        <v>0.13225694444444444</v>
      </c>
      <c r="X60" s="20" t="s">
        <v>13</v>
      </c>
      <c r="Y60" s="3">
        <v>0.14369212962962963</v>
      </c>
      <c r="Z60" s="20" t="s">
        <v>12</v>
      </c>
      <c r="AA60" s="3">
        <v>0.16101851851851853</v>
      </c>
      <c r="AB60" s="20" t="s">
        <v>12</v>
      </c>
      <c r="AC60" s="3">
        <v>0.17980324074074075</v>
      </c>
      <c r="AD60" s="20" t="s">
        <v>13</v>
      </c>
      <c r="AE60" s="3">
        <v>0.19295138888888888</v>
      </c>
      <c r="AF60" s="20" t="s">
        <v>12</v>
      </c>
      <c r="AG60" s="3">
        <v>0.20975694444444445</v>
      </c>
      <c r="AH60" s="20" t="s">
        <v>13</v>
      </c>
      <c r="AI60" s="3">
        <v>0.22918981481481482</v>
      </c>
      <c r="AJ60" s="20" t="s">
        <v>13</v>
      </c>
      <c r="AK60" s="3">
        <v>0.24303240740740742</v>
      </c>
      <c r="AL60" s="20" t="s">
        <v>13</v>
      </c>
      <c r="AM60" s="3">
        <v>0.25993055555555555</v>
      </c>
      <c r="AN60" s="20" t="s">
        <v>12</v>
      </c>
      <c r="AO60" s="3">
        <v>0.27164351851851853</v>
      </c>
      <c r="AP60" s="20" t="s">
        <v>12</v>
      </c>
      <c r="AQ60" s="26">
        <v>0.28791666666666665</v>
      </c>
      <c r="AR60" s="222"/>
      <c r="AS60" s="223"/>
      <c r="AT60" s="240"/>
      <c r="AU60" s="223"/>
      <c r="AV60" s="241"/>
      <c r="AW60" s="82" t="s">
        <v>139</v>
      </c>
      <c r="AX60" s="83">
        <f>I61+U61+Y61+AC61+AI61+AO61</f>
        <v>0.083125</v>
      </c>
      <c r="AY60" s="83">
        <f>I61+U61+Y61+AO61</f>
        <v>0.04490740740740743</v>
      </c>
      <c r="AZ60" s="83">
        <f>AX60-AY60</f>
        <v>0.038217592592592574</v>
      </c>
      <c r="BA60" s="84">
        <v>4</v>
      </c>
      <c r="BB60" s="85">
        <f>AY60/BA60</f>
        <v>0.011226851851851858</v>
      </c>
      <c r="BC60" s="86">
        <v>2</v>
      </c>
      <c r="BD60" s="85">
        <f>AZ60/BC60</f>
        <v>0.019108796296296287</v>
      </c>
      <c r="BE60" s="86">
        <f>RANK(BB60,BB4:BB90,1)</f>
        <v>25</v>
      </c>
      <c r="BF60" s="87">
        <f>RANK(BD60,BD4:BD90,1)</f>
        <v>43</v>
      </c>
    </row>
    <row r="61" spans="1:58" ht="15.75" customHeight="1">
      <c r="A61" s="75"/>
      <c r="B61" s="76"/>
      <c r="C61" s="117"/>
      <c r="D61" s="76" t="s">
        <v>41</v>
      </c>
      <c r="E61" s="9">
        <f>E60-0</f>
        <v>0.014872685185185185</v>
      </c>
      <c r="F61" s="9"/>
      <c r="G61" s="9">
        <f>G60-E60</f>
        <v>0.011736111111111112</v>
      </c>
      <c r="H61" s="9"/>
      <c r="I61" s="9">
        <f>I60-G60</f>
        <v>0.010694444444444444</v>
      </c>
      <c r="J61" s="9"/>
      <c r="K61" s="9">
        <f>K60-I60</f>
        <v>0.012118055555555556</v>
      </c>
      <c r="L61" s="9"/>
      <c r="M61" s="9">
        <f>M60-K60</f>
        <v>0.015023148148148147</v>
      </c>
      <c r="N61" s="9"/>
      <c r="O61" s="9">
        <f>O60-M60</f>
        <v>0.013506944444444446</v>
      </c>
      <c r="P61" s="9"/>
      <c r="Q61" s="9">
        <f>Q60-O60</f>
        <v>0.015590277777777786</v>
      </c>
      <c r="R61" s="9"/>
      <c r="S61" s="9">
        <f>S60-Q60</f>
        <v>0.01190972222222221</v>
      </c>
      <c r="T61" s="9"/>
      <c r="U61" s="9">
        <f>U60-S60</f>
        <v>0.011064814814814819</v>
      </c>
      <c r="V61" s="9" t="s">
        <v>13</v>
      </c>
      <c r="W61" s="9">
        <f>W60-U60</f>
        <v>0.015740740740740736</v>
      </c>
      <c r="X61" s="9"/>
      <c r="Y61" s="9">
        <f>Y60-W60</f>
        <v>0.011435185185185187</v>
      </c>
      <c r="Z61" s="9"/>
      <c r="AA61" s="9">
        <f>AA60-Y60</f>
        <v>0.017326388888888905</v>
      </c>
      <c r="AB61" s="9"/>
      <c r="AC61" s="9">
        <f>AC60-AA60</f>
        <v>0.018784722222222217</v>
      </c>
      <c r="AD61" s="9"/>
      <c r="AE61" s="9">
        <f>AE60-AC60</f>
        <v>0.013148148148148131</v>
      </c>
      <c r="AF61" s="9"/>
      <c r="AG61" s="9">
        <f>AG60-AE60</f>
        <v>0.016805555555555574</v>
      </c>
      <c r="AH61" s="9"/>
      <c r="AI61" s="9">
        <f>AI60-AG60</f>
        <v>0.019432870370370364</v>
      </c>
      <c r="AJ61" s="9"/>
      <c r="AK61" s="9">
        <f>AK60-AI60</f>
        <v>0.0138425925925926</v>
      </c>
      <c r="AL61" s="9"/>
      <c r="AM61" s="9">
        <f>AM60-AK60</f>
        <v>0.016898148148148134</v>
      </c>
      <c r="AN61" s="9"/>
      <c r="AO61" s="9">
        <f>AO60-AM60</f>
        <v>0.01171296296296298</v>
      </c>
      <c r="AP61" s="9"/>
      <c r="AQ61" s="9">
        <f>AQ60-AO60</f>
        <v>0.01627314814814812</v>
      </c>
      <c r="AR61" s="222"/>
      <c r="AS61" s="223"/>
      <c r="AT61" s="240"/>
      <c r="AU61" s="223"/>
      <c r="AV61" s="241"/>
      <c r="AW61" s="93"/>
      <c r="AX61" s="121"/>
      <c r="AY61" s="121"/>
      <c r="AZ61" s="121"/>
      <c r="BA61" s="123"/>
      <c r="BB61" s="123"/>
      <c r="BC61" s="123"/>
      <c r="BD61" s="123"/>
      <c r="BE61" s="121"/>
      <c r="BF61" s="124"/>
    </row>
    <row r="62" spans="1:58" ht="3" customHeight="1">
      <c r="A62" s="98"/>
      <c r="B62" s="99"/>
      <c r="C62" s="99"/>
      <c r="D62" s="99"/>
      <c r="E62" s="99"/>
      <c r="F62" s="101"/>
      <c r="G62" s="99"/>
      <c r="H62" s="101"/>
      <c r="I62" s="99"/>
      <c r="J62" s="101"/>
      <c r="K62" s="99"/>
      <c r="L62" s="99"/>
      <c r="M62" s="99"/>
      <c r="N62" s="99"/>
      <c r="O62" s="99"/>
      <c r="P62" s="102"/>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125"/>
      <c r="AX62" s="126"/>
      <c r="AY62" s="126"/>
      <c r="AZ62" s="126"/>
      <c r="BA62" s="126"/>
      <c r="BB62" s="126"/>
      <c r="BC62" s="126"/>
      <c r="BD62" s="126"/>
      <c r="BE62" s="126"/>
      <c r="BF62" s="127"/>
    </row>
    <row r="63" spans="1:58" ht="12.75">
      <c r="A63" s="75" t="s">
        <v>43</v>
      </c>
      <c r="B63" s="76"/>
      <c r="C63" s="89" t="s">
        <v>191</v>
      </c>
      <c r="D63" s="76" t="s">
        <v>44</v>
      </c>
      <c r="E63" s="77" t="s">
        <v>0</v>
      </c>
      <c r="F63" s="108"/>
      <c r="G63" s="77" t="s">
        <v>1</v>
      </c>
      <c r="H63" s="109"/>
      <c r="I63" s="77" t="s">
        <v>2</v>
      </c>
      <c r="J63" s="109"/>
      <c r="K63" s="77" t="s">
        <v>3</v>
      </c>
      <c r="L63" s="77"/>
      <c r="M63" s="77" t="s">
        <v>4</v>
      </c>
      <c r="N63" s="77"/>
      <c r="O63" s="77" t="s">
        <v>5</v>
      </c>
      <c r="P63" s="110"/>
      <c r="Q63" s="77" t="s">
        <v>6</v>
      </c>
      <c r="R63" s="77"/>
      <c r="S63" s="77" t="s">
        <v>7</v>
      </c>
      <c r="T63" s="77"/>
      <c r="U63" s="77" t="s">
        <v>8</v>
      </c>
      <c r="V63" s="77"/>
      <c r="W63" s="77" t="s">
        <v>9</v>
      </c>
      <c r="X63" s="77"/>
      <c r="Y63" s="77" t="s">
        <v>10</v>
      </c>
      <c r="Z63" s="77"/>
      <c r="AA63" s="77" t="s">
        <v>11</v>
      </c>
      <c r="AB63" s="77"/>
      <c r="AC63" s="77" t="s">
        <v>12</v>
      </c>
      <c r="AD63" s="77"/>
      <c r="AE63" s="77" t="s">
        <v>13</v>
      </c>
      <c r="AF63" s="77"/>
      <c r="AG63" s="77" t="s">
        <v>14</v>
      </c>
      <c r="AH63" s="77"/>
      <c r="AI63" s="77" t="s">
        <v>15</v>
      </c>
      <c r="AJ63" s="77"/>
      <c r="AK63" s="77" t="s">
        <v>16</v>
      </c>
      <c r="AL63" s="77"/>
      <c r="AM63" s="77" t="s">
        <v>17</v>
      </c>
      <c r="AN63" s="77"/>
      <c r="AO63" s="77" t="s">
        <v>18</v>
      </c>
      <c r="AP63" s="77"/>
      <c r="AQ63" s="77" t="s">
        <v>19</v>
      </c>
      <c r="AR63" s="76"/>
      <c r="AS63" s="76"/>
      <c r="AT63" s="76"/>
      <c r="AU63" s="76"/>
      <c r="AV63" s="76"/>
      <c r="AW63" s="86"/>
      <c r="AX63" s="86"/>
      <c r="AY63" s="86"/>
      <c r="AZ63" s="86"/>
      <c r="BA63" s="84"/>
      <c r="BB63" s="85"/>
      <c r="BC63" s="86"/>
      <c r="BD63" s="85"/>
      <c r="BE63" s="86"/>
      <c r="BF63" s="87"/>
    </row>
    <row r="64" spans="1:58" ht="15" customHeight="1">
      <c r="A64" s="80" t="s">
        <v>142</v>
      </c>
      <c r="B64" s="226" t="s">
        <v>6</v>
      </c>
      <c r="C64" s="113" t="s">
        <v>146</v>
      </c>
      <c r="D64" s="76" t="s">
        <v>38</v>
      </c>
      <c r="E64" s="77" t="s">
        <v>46</v>
      </c>
      <c r="F64" s="108"/>
      <c r="G64" s="77" t="s">
        <v>150</v>
      </c>
      <c r="H64" s="109"/>
      <c r="I64" s="77" t="s">
        <v>149</v>
      </c>
      <c r="J64" s="109"/>
      <c r="K64" s="77" t="s">
        <v>46</v>
      </c>
      <c r="L64" s="77"/>
      <c r="M64" s="77" t="s">
        <v>150</v>
      </c>
      <c r="N64" s="77"/>
      <c r="O64" s="77" t="s">
        <v>149</v>
      </c>
      <c r="P64" s="110"/>
      <c r="Q64" s="77" t="s">
        <v>46</v>
      </c>
      <c r="R64" s="77"/>
      <c r="S64" s="77" t="s">
        <v>150</v>
      </c>
      <c r="T64" s="77"/>
      <c r="U64" s="77" t="s">
        <v>149</v>
      </c>
      <c r="V64" s="77"/>
      <c r="W64" s="77" t="s">
        <v>46</v>
      </c>
      <c r="X64" s="77"/>
      <c r="Y64" s="77" t="s">
        <v>150</v>
      </c>
      <c r="Z64" s="77"/>
      <c r="AA64" s="77" t="s">
        <v>149</v>
      </c>
      <c r="AB64" s="77"/>
      <c r="AC64" s="77" t="s">
        <v>46</v>
      </c>
      <c r="AD64" s="77"/>
      <c r="AE64" s="77" t="s">
        <v>150</v>
      </c>
      <c r="AF64" s="77"/>
      <c r="AG64" s="77" t="s">
        <v>149</v>
      </c>
      <c r="AH64" s="77"/>
      <c r="AI64" s="77" t="s">
        <v>46</v>
      </c>
      <c r="AJ64" s="77"/>
      <c r="AK64" s="77" t="s">
        <v>150</v>
      </c>
      <c r="AL64" s="77"/>
      <c r="AM64" s="77" t="s">
        <v>46</v>
      </c>
      <c r="AN64" s="77"/>
      <c r="AO64" s="77" t="s">
        <v>150</v>
      </c>
      <c r="AP64" s="77"/>
      <c r="AQ64" s="77" t="s">
        <v>149</v>
      </c>
      <c r="AR64" s="222" t="s">
        <v>11</v>
      </c>
      <c r="AS64" s="223">
        <f>E67+G67+I67+K67+M67+Q67+S67+W67+AG67+AQ67</f>
        <v>0.12452546296296291</v>
      </c>
      <c r="AT64" s="240" t="s">
        <v>13</v>
      </c>
      <c r="AU64" s="223">
        <f>AQ66-AS64</f>
        <v>0.1579282407407408</v>
      </c>
      <c r="AV64" s="241" t="s">
        <v>10</v>
      </c>
      <c r="AW64" s="82" t="s">
        <v>142</v>
      </c>
      <c r="AX64" s="83">
        <f>G67+M67+S67+Y67+AE67+AK67+AO67</f>
        <v>0.10224537037037035</v>
      </c>
      <c r="AY64" s="83">
        <f>G67+M67+S67</f>
        <v>0.03881944444444441</v>
      </c>
      <c r="AZ64" s="83">
        <f>AX64-AY64</f>
        <v>0.06342592592592594</v>
      </c>
      <c r="BA64" s="84">
        <v>3</v>
      </c>
      <c r="BB64" s="85">
        <f>AY64/BA64</f>
        <v>0.012939814814814805</v>
      </c>
      <c r="BC64" s="86">
        <v>4</v>
      </c>
      <c r="BD64" s="85">
        <f>AZ64/BC64</f>
        <v>0.015856481481481485</v>
      </c>
      <c r="BE64" s="86">
        <f>RANK(BB64,BB4:BB90,1)</f>
        <v>36</v>
      </c>
      <c r="BF64" s="87">
        <f>RANK(BD64,BD4:BD90,1)</f>
        <v>31</v>
      </c>
    </row>
    <row r="65" spans="1:58" ht="15" customHeight="1">
      <c r="A65" s="80" t="s">
        <v>143</v>
      </c>
      <c r="B65" s="226"/>
      <c r="C65" s="113" t="s">
        <v>60</v>
      </c>
      <c r="D65" s="2" t="s">
        <v>42</v>
      </c>
      <c r="E65" s="89" t="s">
        <v>46</v>
      </c>
      <c r="F65" s="114"/>
      <c r="G65" s="77" t="s">
        <v>46</v>
      </c>
      <c r="H65" s="109"/>
      <c r="I65" s="77" t="s">
        <v>46</v>
      </c>
      <c r="J65" s="109"/>
      <c r="K65" s="77" t="s">
        <v>46</v>
      </c>
      <c r="L65" s="77"/>
      <c r="M65" s="77" t="s">
        <v>46</v>
      </c>
      <c r="N65" s="77"/>
      <c r="O65" s="77" t="s">
        <v>45</v>
      </c>
      <c r="P65" s="110"/>
      <c r="Q65" s="77" t="s">
        <v>46</v>
      </c>
      <c r="R65" s="77"/>
      <c r="S65" s="77" t="s">
        <v>46</v>
      </c>
      <c r="T65" s="77"/>
      <c r="U65" s="77" t="s">
        <v>45</v>
      </c>
      <c r="V65" s="77"/>
      <c r="W65" s="77" t="s">
        <v>46</v>
      </c>
      <c r="X65" s="77"/>
      <c r="Y65" s="77" t="s">
        <v>45</v>
      </c>
      <c r="Z65" s="77"/>
      <c r="AA65" s="77" t="s">
        <v>45</v>
      </c>
      <c r="AB65" s="77"/>
      <c r="AC65" s="77" t="s">
        <v>45</v>
      </c>
      <c r="AD65" s="77"/>
      <c r="AE65" s="77" t="s">
        <v>45</v>
      </c>
      <c r="AF65" s="77"/>
      <c r="AG65" s="77" t="s">
        <v>46</v>
      </c>
      <c r="AH65" s="77"/>
      <c r="AI65" s="77" t="s">
        <v>45</v>
      </c>
      <c r="AJ65" s="77"/>
      <c r="AK65" s="77" t="s">
        <v>45</v>
      </c>
      <c r="AL65" s="77"/>
      <c r="AM65" s="77" t="s">
        <v>45</v>
      </c>
      <c r="AN65" s="77"/>
      <c r="AO65" s="77" t="s">
        <v>45</v>
      </c>
      <c r="AP65" s="77"/>
      <c r="AQ65" s="77" t="s">
        <v>46</v>
      </c>
      <c r="AR65" s="222"/>
      <c r="AS65" s="223"/>
      <c r="AT65" s="240"/>
      <c r="AU65" s="223"/>
      <c r="AV65" s="241"/>
      <c r="AW65" s="82" t="s">
        <v>143</v>
      </c>
      <c r="AX65" s="83">
        <f>E67+K67+Q67+W67+AC67+AI67+AM67</f>
        <v>0.08375000000000005</v>
      </c>
      <c r="AY65" s="83">
        <f>E67+K67+Q67+W67</f>
        <v>0.042928240740740746</v>
      </c>
      <c r="AZ65" s="83">
        <f>AX65-AY65</f>
        <v>0.0408217592592593</v>
      </c>
      <c r="BA65" s="84">
        <v>4</v>
      </c>
      <c r="BB65" s="85">
        <f>AY65/BA65</f>
        <v>0.010732060185185186</v>
      </c>
      <c r="BC65" s="86">
        <v>3</v>
      </c>
      <c r="BD65" s="85">
        <f>AZ65/BC65</f>
        <v>0.013607253086419767</v>
      </c>
      <c r="BE65" s="86">
        <f>RANK(BB65,BB4:BB90,1)</f>
        <v>18</v>
      </c>
      <c r="BF65" s="87">
        <f>RANK(BD65,BD4:BD90,1)</f>
        <v>19</v>
      </c>
    </row>
    <row r="66" spans="1:58" ht="15" customHeight="1">
      <c r="A66" s="80" t="s">
        <v>144</v>
      </c>
      <c r="B66" s="226"/>
      <c r="C66" s="113" t="s">
        <v>54</v>
      </c>
      <c r="D66" s="76" t="s">
        <v>40</v>
      </c>
      <c r="E66" s="3">
        <v>0.010381944444444444</v>
      </c>
      <c r="F66" s="20" t="s">
        <v>9</v>
      </c>
      <c r="G66" s="3">
        <v>0.02309027777777778</v>
      </c>
      <c r="H66" s="20" t="s">
        <v>12</v>
      </c>
      <c r="I66" s="3">
        <v>0.03688657407407408</v>
      </c>
      <c r="J66" s="20" t="s">
        <v>11</v>
      </c>
      <c r="K66" s="3">
        <v>0.047731481481481486</v>
      </c>
      <c r="L66" s="20" t="s">
        <v>9</v>
      </c>
      <c r="M66" s="3">
        <v>0.06070601851851851</v>
      </c>
      <c r="N66" s="20" t="s">
        <v>9</v>
      </c>
      <c r="O66" s="3">
        <v>0.07819444444444444</v>
      </c>
      <c r="P66" s="20" t="s">
        <v>13</v>
      </c>
      <c r="Q66" s="3">
        <v>0.08907407407407408</v>
      </c>
      <c r="R66" s="20" t="s">
        <v>11</v>
      </c>
      <c r="S66" s="3">
        <v>0.10221064814814813</v>
      </c>
      <c r="T66" s="20" t="s">
        <v>11</v>
      </c>
      <c r="U66" s="3">
        <v>0.12053240740740741</v>
      </c>
      <c r="V66" s="20" t="s">
        <v>13</v>
      </c>
      <c r="W66" s="3">
        <v>0.13135416666666666</v>
      </c>
      <c r="X66" s="20" t="s">
        <v>12</v>
      </c>
      <c r="Y66" s="3">
        <v>0.1470138888888889</v>
      </c>
      <c r="Z66" s="20" t="s">
        <v>13</v>
      </c>
      <c r="AA66" s="3">
        <v>0.16488425925925926</v>
      </c>
      <c r="AB66" s="20" t="s">
        <v>13</v>
      </c>
      <c r="AC66" s="3">
        <v>0.17847222222222223</v>
      </c>
      <c r="AD66" s="20" t="s">
        <v>12</v>
      </c>
      <c r="AE66" s="3">
        <v>0.19423611111111114</v>
      </c>
      <c r="AF66" s="20" t="s">
        <v>13</v>
      </c>
      <c r="AG66" s="3">
        <v>0.20879629629629629</v>
      </c>
      <c r="AH66" s="20" t="s">
        <v>12</v>
      </c>
      <c r="AI66" s="3">
        <v>0.22225694444444444</v>
      </c>
      <c r="AJ66" s="20" t="s">
        <v>12</v>
      </c>
      <c r="AK66" s="3">
        <v>0.2381712962962963</v>
      </c>
      <c r="AL66" s="20" t="s">
        <v>11</v>
      </c>
      <c r="AM66" s="3">
        <v>0.25194444444444447</v>
      </c>
      <c r="AN66" s="20" t="s">
        <v>11</v>
      </c>
      <c r="AO66" s="3">
        <v>0.2680324074074074</v>
      </c>
      <c r="AP66" s="20" t="s">
        <v>11</v>
      </c>
      <c r="AQ66" s="26">
        <v>0.2824537037037037</v>
      </c>
      <c r="AR66" s="222"/>
      <c r="AS66" s="223"/>
      <c r="AT66" s="240"/>
      <c r="AU66" s="223"/>
      <c r="AV66" s="241"/>
      <c r="AW66" s="82" t="s">
        <v>144</v>
      </c>
      <c r="AX66" s="83">
        <f>I67+O67+U67+AA67+AG67+AQ67</f>
        <v>0.09645833333333331</v>
      </c>
      <c r="AY66" s="83">
        <f>I67+AG67+AQ67</f>
        <v>0.04277777777777774</v>
      </c>
      <c r="AZ66" s="83">
        <f>AX66-AY66</f>
        <v>0.05368055555555557</v>
      </c>
      <c r="BA66" s="84">
        <v>3</v>
      </c>
      <c r="BB66" s="85">
        <f>AY66/BA66</f>
        <v>0.014259259259259248</v>
      </c>
      <c r="BC66" s="86">
        <v>3</v>
      </c>
      <c r="BD66" s="85">
        <f>AZ66/BC66</f>
        <v>0.017893518518518524</v>
      </c>
      <c r="BE66" s="86">
        <f>RANK(BB66,BB4:BB90,1)</f>
        <v>44</v>
      </c>
      <c r="BF66" s="87">
        <f>RANK(BD66,BD4:BD90,1)</f>
        <v>39</v>
      </c>
    </row>
    <row r="67" spans="1:58" ht="15.75" customHeight="1">
      <c r="A67" s="75"/>
      <c r="B67" s="76"/>
      <c r="C67" s="76"/>
      <c r="D67" s="76" t="s">
        <v>41</v>
      </c>
      <c r="E67" s="9">
        <f>E66-0</f>
        <v>0.010381944444444444</v>
      </c>
      <c r="F67" s="9"/>
      <c r="G67" s="9">
        <f>G66-E66</f>
        <v>0.012708333333333335</v>
      </c>
      <c r="H67" s="9"/>
      <c r="I67" s="9">
        <f>I66-G66</f>
        <v>0.0137962962962963</v>
      </c>
      <c r="J67" s="9"/>
      <c r="K67" s="9">
        <f>K66-I66</f>
        <v>0.010844907407407407</v>
      </c>
      <c r="L67" s="9"/>
      <c r="M67" s="9">
        <f>M66-K66</f>
        <v>0.012974537037037027</v>
      </c>
      <c r="N67" s="9"/>
      <c r="O67" s="9">
        <f>O66-M66</f>
        <v>0.017488425925925928</v>
      </c>
      <c r="P67" s="9"/>
      <c r="Q67" s="9">
        <f>Q66-O66</f>
        <v>0.010879629629629642</v>
      </c>
      <c r="R67" s="9"/>
      <c r="S67" s="9">
        <f>S66-Q66</f>
        <v>0.01313657407407405</v>
      </c>
      <c r="T67" s="9"/>
      <c r="U67" s="9">
        <f>U66-S66</f>
        <v>0.018321759259259274</v>
      </c>
      <c r="V67" s="9"/>
      <c r="W67" s="9">
        <f>W66-U66</f>
        <v>0.010821759259259253</v>
      </c>
      <c r="X67" s="9"/>
      <c r="Y67" s="9">
        <f>Y66-W66</f>
        <v>0.015659722222222228</v>
      </c>
      <c r="Z67" s="9"/>
      <c r="AA67" s="9">
        <f>AA66-Y66</f>
        <v>0.01787037037037037</v>
      </c>
      <c r="AB67" s="9"/>
      <c r="AC67" s="9">
        <f>AC66-AA66</f>
        <v>0.013587962962962968</v>
      </c>
      <c r="AD67" s="9"/>
      <c r="AE67" s="9">
        <f>AE66-AC66</f>
        <v>0.01576388888888891</v>
      </c>
      <c r="AF67" s="9"/>
      <c r="AG67" s="9">
        <f>AG66-AE66</f>
        <v>0.014560185185185148</v>
      </c>
      <c r="AH67" s="9"/>
      <c r="AI67" s="9">
        <f>AI66-AG66</f>
        <v>0.013460648148148152</v>
      </c>
      <c r="AJ67" s="9"/>
      <c r="AK67" s="9">
        <f>AK66-AI66</f>
        <v>0.01591435185185186</v>
      </c>
      <c r="AL67" s="9"/>
      <c r="AM67" s="9">
        <f>AM66-AK66</f>
        <v>0.013773148148148173</v>
      </c>
      <c r="AN67" s="9"/>
      <c r="AO67" s="9">
        <f>AO66-AM66</f>
        <v>0.016087962962962943</v>
      </c>
      <c r="AP67" s="9"/>
      <c r="AQ67" s="9">
        <f>AQ66-AO66</f>
        <v>0.014421296296296293</v>
      </c>
      <c r="AR67" s="222"/>
      <c r="AS67" s="223"/>
      <c r="AT67" s="240"/>
      <c r="AU67" s="223"/>
      <c r="AV67" s="241"/>
      <c r="AW67" s="93"/>
      <c r="AX67" s="121"/>
      <c r="AY67" s="121"/>
      <c r="AZ67" s="121"/>
      <c r="BA67" s="123"/>
      <c r="BB67" s="123"/>
      <c r="BC67" s="123"/>
      <c r="BD67" s="123"/>
      <c r="BE67" s="121"/>
      <c r="BF67" s="124"/>
    </row>
    <row r="68" spans="1:58" ht="3" customHeight="1">
      <c r="A68" s="98"/>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130"/>
    </row>
    <row r="69" spans="1:58" ht="12.75">
      <c r="A69" s="75" t="s">
        <v>43</v>
      </c>
      <c r="B69" s="76"/>
      <c r="C69" s="89" t="s">
        <v>192</v>
      </c>
      <c r="D69" s="76" t="s">
        <v>44</v>
      </c>
      <c r="E69" s="77" t="s">
        <v>0</v>
      </c>
      <c r="F69" s="108"/>
      <c r="G69" s="77" t="s">
        <v>1</v>
      </c>
      <c r="H69" s="109"/>
      <c r="I69" s="77" t="s">
        <v>2</v>
      </c>
      <c r="J69" s="109"/>
      <c r="K69" s="77" t="s">
        <v>3</v>
      </c>
      <c r="L69" s="77"/>
      <c r="M69" s="77" t="s">
        <v>4</v>
      </c>
      <c r="N69" s="77"/>
      <c r="O69" s="77" t="s">
        <v>5</v>
      </c>
      <c r="P69" s="110"/>
      <c r="Q69" s="77" t="s">
        <v>6</v>
      </c>
      <c r="R69" s="77"/>
      <c r="S69" s="77" t="s">
        <v>7</v>
      </c>
      <c r="T69" s="77"/>
      <c r="U69" s="77" t="s">
        <v>8</v>
      </c>
      <c r="V69" s="77"/>
      <c r="W69" s="77" t="s">
        <v>9</v>
      </c>
      <c r="X69" s="77"/>
      <c r="Y69" s="77" t="s">
        <v>10</v>
      </c>
      <c r="Z69" s="77"/>
      <c r="AA69" s="77" t="s">
        <v>11</v>
      </c>
      <c r="AB69" s="77"/>
      <c r="AC69" s="77" t="s">
        <v>12</v>
      </c>
      <c r="AD69" s="77"/>
      <c r="AE69" s="77" t="s">
        <v>13</v>
      </c>
      <c r="AF69" s="77"/>
      <c r="AG69" s="77" t="s">
        <v>14</v>
      </c>
      <c r="AH69" s="77"/>
      <c r="AI69" s="77" t="s">
        <v>15</v>
      </c>
      <c r="AJ69" s="77"/>
      <c r="AK69" s="77" t="s">
        <v>16</v>
      </c>
      <c r="AL69" s="77"/>
      <c r="AM69" s="77" t="s">
        <v>17</v>
      </c>
      <c r="AN69" s="77"/>
      <c r="AO69" s="77" t="s">
        <v>18</v>
      </c>
      <c r="AP69" s="77"/>
      <c r="AQ69" s="77" t="s">
        <v>19</v>
      </c>
      <c r="AR69" s="76"/>
      <c r="AS69" s="76"/>
      <c r="AT69" s="76"/>
      <c r="AU69" s="76"/>
      <c r="AV69" s="76"/>
      <c r="AW69" s="86"/>
      <c r="AX69" s="86"/>
      <c r="AY69" s="86"/>
      <c r="AZ69" s="86"/>
      <c r="BA69" s="84"/>
      <c r="BB69" s="85"/>
      <c r="BC69" s="86"/>
      <c r="BD69" s="85"/>
      <c r="BE69" s="86"/>
      <c r="BF69" s="87"/>
    </row>
    <row r="70" spans="1:58" ht="15" customHeight="1">
      <c r="A70" s="80" t="s">
        <v>151</v>
      </c>
      <c r="B70" s="226" t="s">
        <v>2</v>
      </c>
      <c r="C70" s="113" t="s">
        <v>89</v>
      </c>
      <c r="D70" s="76" t="s">
        <v>38</v>
      </c>
      <c r="E70" s="77" t="s">
        <v>149</v>
      </c>
      <c r="F70" s="108"/>
      <c r="G70" s="77" t="s">
        <v>149</v>
      </c>
      <c r="H70" s="109"/>
      <c r="I70" s="77" t="s">
        <v>46</v>
      </c>
      <c r="J70" s="109"/>
      <c r="K70" s="77" t="s">
        <v>150</v>
      </c>
      <c r="L70" s="77"/>
      <c r="M70" s="77" t="s">
        <v>149</v>
      </c>
      <c r="N70" s="77"/>
      <c r="O70" s="77" t="s">
        <v>149</v>
      </c>
      <c r="P70" s="110"/>
      <c r="Q70" s="77" t="s">
        <v>46</v>
      </c>
      <c r="R70" s="77"/>
      <c r="S70" s="77" t="s">
        <v>150</v>
      </c>
      <c r="T70" s="77"/>
      <c r="U70" s="77" t="s">
        <v>46</v>
      </c>
      <c r="V70" s="77"/>
      <c r="W70" s="77" t="s">
        <v>149</v>
      </c>
      <c r="X70" s="77"/>
      <c r="Y70" s="77" t="s">
        <v>149</v>
      </c>
      <c r="Z70" s="77"/>
      <c r="AA70" s="77" t="s">
        <v>150</v>
      </c>
      <c r="AB70" s="77"/>
      <c r="AC70" s="77" t="s">
        <v>46</v>
      </c>
      <c r="AD70" s="77"/>
      <c r="AE70" s="77" t="s">
        <v>150</v>
      </c>
      <c r="AF70" s="77"/>
      <c r="AG70" s="77" t="s">
        <v>149</v>
      </c>
      <c r="AH70" s="77"/>
      <c r="AI70" s="77" t="s">
        <v>46</v>
      </c>
      <c r="AJ70" s="77"/>
      <c r="AK70" s="77" t="s">
        <v>150</v>
      </c>
      <c r="AL70" s="77"/>
      <c r="AM70" s="77" t="s">
        <v>149</v>
      </c>
      <c r="AN70" s="77"/>
      <c r="AO70" s="77" t="s">
        <v>46</v>
      </c>
      <c r="AP70" s="77"/>
      <c r="AQ70" s="77" t="s">
        <v>150</v>
      </c>
      <c r="AR70" s="222" t="s">
        <v>2</v>
      </c>
      <c r="AS70" s="223">
        <f>I73+Q73+S73+U73+AA73+AC73+AE73+AG73+AM73+K73</f>
        <v>0.1015740740740741</v>
      </c>
      <c r="AT70" s="240" t="s">
        <v>3</v>
      </c>
      <c r="AU70" s="223">
        <f>AQ72-AS70</f>
        <v>0.12560185185185183</v>
      </c>
      <c r="AV70" s="241" t="s">
        <v>1</v>
      </c>
      <c r="AW70" s="138" t="s">
        <v>151</v>
      </c>
      <c r="AX70" s="83">
        <f>K73+S73+AA73+AE73+AK73+AQ73</f>
        <v>0.06662037037037032</v>
      </c>
      <c r="AY70" s="83">
        <f>K73+S73+AA73+AE73</f>
        <v>0.03837962962962961</v>
      </c>
      <c r="AZ70" s="83">
        <f>AX70-AY70</f>
        <v>0.028240740740740705</v>
      </c>
      <c r="BA70" s="84">
        <v>4</v>
      </c>
      <c r="BB70" s="85">
        <f>AY70/BA70</f>
        <v>0.009594907407407403</v>
      </c>
      <c r="BC70" s="86">
        <v>2</v>
      </c>
      <c r="BD70" s="85">
        <f>AZ70/BC70</f>
        <v>0.014120370370370353</v>
      </c>
      <c r="BE70" s="86">
        <f>RANK(BB70,BB4:BB90,1)</f>
        <v>9</v>
      </c>
      <c r="BF70" s="87">
        <f>RANK(BD70,BD4:BD90,1)</f>
        <v>22</v>
      </c>
    </row>
    <row r="71" spans="1:58" ht="15" customHeight="1">
      <c r="A71" s="80" t="s">
        <v>152</v>
      </c>
      <c r="B71" s="226"/>
      <c r="C71" s="113" t="s">
        <v>193</v>
      </c>
      <c r="D71" s="2" t="s">
        <v>42</v>
      </c>
      <c r="E71" s="89" t="s">
        <v>45</v>
      </c>
      <c r="F71" s="114"/>
      <c r="G71" s="77" t="s">
        <v>45</v>
      </c>
      <c r="H71" s="109"/>
      <c r="I71" s="77" t="s">
        <v>46</v>
      </c>
      <c r="J71" s="109"/>
      <c r="K71" s="77" t="s">
        <v>46</v>
      </c>
      <c r="L71" s="77"/>
      <c r="M71" s="77" t="s">
        <v>45</v>
      </c>
      <c r="N71" s="77"/>
      <c r="O71" s="77" t="s">
        <v>45</v>
      </c>
      <c r="P71" s="110"/>
      <c r="Q71" s="77" t="s">
        <v>46</v>
      </c>
      <c r="R71" s="77"/>
      <c r="S71" s="77" t="s">
        <v>46</v>
      </c>
      <c r="T71" s="77"/>
      <c r="U71" s="77" t="s">
        <v>46</v>
      </c>
      <c r="V71" s="77"/>
      <c r="W71" s="77" t="s">
        <v>45</v>
      </c>
      <c r="X71" s="77"/>
      <c r="Y71" s="77" t="s">
        <v>45</v>
      </c>
      <c r="Z71" s="77"/>
      <c r="AA71" s="77" t="s">
        <v>46</v>
      </c>
      <c r="AB71" s="77"/>
      <c r="AC71" s="77" t="s">
        <v>46</v>
      </c>
      <c r="AD71" s="77"/>
      <c r="AE71" s="77" t="s">
        <v>46</v>
      </c>
      <c r="AF71" s="77"/>
      <c r="AG71" s="77" t="s">
        <v>46</v>
      </c>
      <c r="AH71" s="77"/>
      <c r="AI71" s="77" t="s">
        <v>45</v>
      </c>
      <c r="AJ71" s="77"/>
      <c r="AK71" s="77" t="s">
        <v>45</v>
      </c>
      <c r="AL71" s="77"/>
      <c r="AM71" s="77" t="s">
        <v>46</v>
      </c>
      <c r="AN71" s="77"/>
      <c r="AO71" s="77" t="s">
        <v>45</v>
      </c>
      <c r="AP71" s="77"/>
      <c r="AQ71" s="77" t="s">
        <v>45</v>
      </c>
      <c r="AR71" s="222"/>
      <c r="AS71" s="223"/>
      <c r="AT71" s="240"/>
      <c r="AU71" s="223"/>
      <c r="AV71" s="241"/>
      <c r="AW71" s="138" t="s">
        <v>152</v>
      </c>
      <c r="AX71" s="83">
        <f>I73+Q73+U73+AC73+AI73+AO73</f>
        <v>0.07141203703703707</v>
      </c>
      <c r="AY71" s="83">
        <f>I73+Q73+U73+AC73</f>
        <v>0.041041666666666685</v>
      </c>
      <c r="AZ71" s="83">
        <f>AX71-AY71</f>
        <v>0.03037037037037038</v>
      </c>
      <c r="BA71" s="84">
        <v>4</v>
      </c>
      <c r="BB71" s="85">
        <f>AY71/BA71</f>
        <v>0.010260416666666671</v>
      </c>
      <c r="BC71" s="86">
        <v>2</v>
      </c>
      <c r="BD71" s="85">
        <f>AZ71/BC71</f>
        <v>0.01518518518518519</v>
      </c>
      <c r="BE71" s="86">
        <f>RANK(BB71,BB4:BB90,1)</f>
        <v>14</v>
      </c>
      <c r="BF71" s="87">
        <f>RANK(BD71,BD4:BD90,1)</f>
        <v>28</v>
      </c>
    </row>
    <row r="72" spans="1:58" ht="15" customHeight="1">
      <c r="A72" s="80" t="s">
        <v>153</v>
      </c>
      <c r="B72" s="226"/>
      <c r="C72" s="113" t="s">
        <v>88</v>
      </c>
      <c r="D72" s="76" t="s">
        <v>40</v>
      </c>
      <c r="E72" s="3">
        <v>0.010729166666666666</v>
      </c>
      <c r="F72" s="20" t="s">
        <v>11</v>
      </c>
      <c r="G72" s="3">
        <v>0.02202546296296296</v>
      </c>
      <c r="H72" s="20" t="s">
        <v>7</v>
      </c>
      <c r="I72" s="3">
        <v>0.0319212962962963</v>
      </c>
      <c r="J72" s="20" t="s">
        <v>5</v>
      </c>
      <c r="K72" s="3">
        <v>0.04120370370370371</v>
      </c>
      <c r="L72" s="20" t="s">
        <v>3</v>
      </c>
      <c r="M72" s="3">
        <v>0.05219907407407407</v>
      </c>
      <c r="N72" s="20" t="s">
        <v>3</v>
      </c>
      <c r="O72" s="3">
        <v>0.06344907407407407</v>
      </c>
      <c r="P72" s="20" t="s">
        <v>3</v>
      </c>
      <c r="Q72" s="3">
        <v>0.07332175925925927</v>
      </c>
      <c r="R72" s="20" t="s">
        <v>2</v>
      </c>
      <c r="S72" s="3">
        <v>0.08280092592592593</v>
      </c>
      <c r="T72" s="20" t="s">
        <v>1</v>
      </c>
      <c r="U72" s="3">
        <v>0.09335648148148147</v>
      </c>
      <c r="V72" s="20" t="s">
        <v>1</v>
      </c>
      <c r="W72" s="3">
        <v>0.10450231481481481</v>
      </c>
      <c r="X72" s="20" t="s">
        <v>2</v>
      </c>
      <c r="Y72" s="3">
        <v>0.11607638888888888</v>
      </c>
      <c r="Z72" s="20" t="s">
        <v>2</v>
      </c>
      <c r="AA72" s="3">
        <v>0.12569444444444444</v>
      </c>
      <c r="AB72" s="20" t="s">
        <v>1</v>
      </c>
      <c r="AC72" s="3">
        <v>0.13641203703703705</v>
      </c>
      <c r="AD72" s="20" t="s">
        <v>1</v>
      </c>
      <c r="AE72" s="3">
        <v>0.14641203703703703</v>
      </c>
      <c r="AF72" s="20" t="s">
        <v>1</v>
      </c>
      <c r="AG72" s="3">
        <v>0.1571875</v>
      </c>
      <c r="AH72" s="20" t="s">
        <v>1</v>
      </c>
      <c r="AI72" s="3">
        <v>0.17233796296296297</v>
      </c>
      <c r="AJ72" s="20" t="s">
        <v>1</v>
      </c>
      <c r="AK72" s="3">
        <v>0.18644675925925924</v>
      </c>
      <c r="AL72" s="20" t="s">
        <v>1</v>
      </c>
      <c r="AM72" s="3">
        <v>0.19782407407407407</v>
      </c>
      <c r="AN72" s="20" t="s">
        <v>1</v>
      </c>
      <c r="AO72" s="3">
        <v>0.2130439814814815</v>
      </c>
      <c r="AP72" s="20" t="s">
        <v>1</v>
      </c>
      <c r="AQ72" s="26">
        <v>0.22717592592592592</v>
      </c>
      <c r="AR72" s="222"/>
      <c r="AS72" s="223"/>
      <c r="AT72" s="240"/>
      <c r="AU72" s="223"/>
      <c r="AV72" s="241"/>
      <c r="AW72" s="138" t="s">
        <v>153</v>
      </c>
      <c r="AX72" s="83">
        <f>E73+G73+M73+O73+W73+Y73+AG73+AM73</f>
        <v>0.08914351851851854</v>
      </c>
      <c r="AY72" s="83">
        <f>AG73+AM73</f>
        <v>0.0221527777777778</v>
      </c>
      <c r="AZ72" s="83">
        <f>AX72-AY72</f>
        <v>0.06699074074074074</v>
      </c>
      <c r="BA72" s="84">
        <v>2</v>
      </c>
      <c r="BB72" s="85">
        <f>AY72/BA72</f>
        <v>0.0110763888888889</v>
      </c>
      <c r="BC72" s="86">
        <v>6</v>
      </c>
      <c r="BD72" s="85">
        <f>AZ72/BC72</f>
        <v>0.011165123456790124</v>
      </c>
      <c r="BE72" s="86">
        <f>RANK(BB72,BB4:BB90,1)</f>
        <v>23</v>
      </c>
      <c r="BF72" s="87">
        <f>RANK(BD72,BD4:BD90,1)</f>
        <v>3</v>
      </c>
    </row>
    <row r="73" spans="1:58" ht="15.75" customHeight="1">
      <c r="A73" s="75"/>
      <c r="B73" s="76"/>
      <c r="C73" s="76"/>
      <c r="D73" s="76" t="s">
        <v>41</v>
      </c>
      <c r="E73" s="9">
        <f>E72-0</f>
        <v>0.010729166666666666</v>
      </c>
      <c r="F73" s="9"/>
      <c r="G73" s="9">
        <f>G72-E72</f>
        <v>0.011296296296296292</v>
      </c>
      <c r="H73" s="9"/>
      <c r="I73" s="9">
        <f>I72-G72</f>
        <v>0.009895833333333343</v>
      </c>
      <c r="J73" s="9"/>
      <c r="K73" s="9">
        <f>K72-I72</f>
        <v>0.009282407407407406</v>
      </c>
      <c r="L73" s="9"/>
      <c r="M73" s="9">
        <f>M72-K72</f>
        <v>0.010995370370370364</v>
      </c>
      <c r="N73" s="9"/>
      <c r="O73" s="9">
        <f>O72-M72</f>
        <v>0.011250000000000003</v>
      </c>
      <c r="P73" s="9"/>
      <c r="Q73" s="9">
        <f>Q72-O72</f>
        <v>0.009872685185185193</v>
      </c>
      <c r="R73" s="9"/>
      <c r="S73" s="9">
        <f>S72-Q72</f>
        <v>0.009479166666666664</v>
      </c>
      <c r="T73" s="9"/>
      <c r="U73" s="9">
        <f>U72-S72</f>
        <v>0.01055555555555554</v>
      </c>
      <c r="V73" s="9"/>
      <c r="W73" s="9">
        <f>W72-U72</f>
        <v>0.011145833333333341</v>
      </c>
      <c r="X73" s="9"/>
      <c r="Y73" s="9">
        <f>Y72-W72</f>
        <v>0.01157407407407407</v>
      </c>
      <c r="Z73" s="9"/>
      <c r="AA73" s="9">
        <f>AA72-Y72</f>
        <v>0.00961805555555556</v>
      </c>
      <c r="AB73" s="9"/>
      <c r="AC73" s="9">
        <f>AC72-AA72</f>
        <v>0.010717592592592612</v>
      </c>
      <c r="AD73" s="9"/>
      <c r="AE73" s="9">
        <f>AE72-AC72</f>
        <v>0.009999999999999981</v>
      </c>
      <c r="AF73" s="9"/>
      <c r="AG73" s="9">
        <f>AG72-AE72</f>
        <v>0.010775462962962973</v>
      </c>
      <c r="AH73" s="9"/>
      <c r="AI73" s="9">
        <f>AI72-AG72</f>
        <v>0.015150462962962963</v>
      </c>
      <c r="AJ73" s="9"/>
      <c r="AK73" s="9">
        <f>AK72-AI72</f>
        <v>0.014108796296296272</v>
      </c>
      <c r="AL73" s="9"/>
      <c r="AM73" s="9">
        <f>AM72-AK72</f>
        <v>0.011377314814814826</v>
      </c>
      <c r="AN73" s="9"/>
      <c r="AO73" s="9">
        <f>AO72-AM72</f>
        <v>0.015219907407407418</v>
      </c>
      <c r="AP73" s="9"/>
      <c r="AQ73" s="9">
        <f>AQ72-AO72</f>
        <v>0.014131944444444433</v>
      </c>
      <c r="AR73" s="222"/>
      <c r="AS73" s="223"/>
      <c r="AT73" s="240"/>
      <c r="AU73" s="223"/>
      <c r="AV73" s="241"/>
      <c r="AW73" s="93"/>
      <c r="AX73" s="121"/>
      <c r="AY73" s="121"/>
      <c r="AZ73" s="121"/>
      <c r="BA73" s="123"/>
      <c r="BB73" s="123"/>
      <c r="BC73" s="123"/>
      <c r="BD73" s="123"/>
      <c r="BE73" s="121"/>
      <c r="BF73" s="124"/>
    </row>
    <row r="74" spans="1:58" ht="3" customHeight="1">
      <c r="A74" s="98"/>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130"/>
    </row>
    <row r="75" spans="1:58" ht="12.75">
      <c r="A75" s="75" t="s">
        <v>43</v>
      </c>
      <c r="B75" s="76"/>
      <c r="C75" s="89" t="s">
        <v>194</v>
      </c>
      <c r="D75" s="76" t="s">
        <v>44</v>
      </c>
      <c r="E75" s="77" t="s">
        <v>0</v>
      </c>
      <c r="F75" s="108"/>
      <c r="G75" s="77" t="s">
        <v>1</v>
      </c>
      <c r="H75" s="109"/>
      <c r="I75" s="77" t="s">
        <v>2</v>
      </c>
      <c r="J75" s="109"/>
      <c r="K75" s="77" t="s">
        <v>3</v>
      </c>
      <c r="L75" s="77"/>
      <c r="M75" s="77" t="s">
        <v>4</v>
      </c>
      <c r="N75" s="77"/>
      <c r="O75" s="77" t="s">
        <v>5</v>
      </c>
      <c r="P75" s="110"/>
      <c r="Q75" s="77" t="s">
        <v>6</v>
      </c>
      <c r="R75" s="77"/>
      <c r="S75" s="77" t="s">
        <v>7</v>
      </c>
      <c r="T75" s="77"/>
      <c r="U75" s="77" t="s">
        <v>8</v>
      </c>
      <c r="V75" s="77"/>
      <c r="W75" s="77" t="s">
        <v>9</v>
      </c>
      <c r="X75" s="77"/>
      <c r="Y75" s="77" t="s">
        <v>10</v>
      </c>
      <c r="Z75" s="77"/>
      <c r="AA75" s="77" t="s">
        <v>11</v>
      </c>
      <c r="AB75" s="77"/>
      <c r="AC75" s="77" t="s">
        <v>12</v>
      </c>
      <c r="AD75" s="77"/>
      <c r="AE75" s="77" t="s">
        <v>13</v>
      </c>
      <c r="AF75" s="77"/>
      <c r="AG75" s="77" t="s">
        <v>14</v>
      </c>
      <c r="AH75" s="77"/>
      <c r="AI75" s="77" t="s">
        <v>15</v>
      </c>
      <c r="AJ75" s="77"/>
      <c r="AK75" s="77" t="s">
        <v>16</v>
      </c>
      <c r="AL75" s="77"/>
      <c r="AM75" s="77" t="s">
        <v>17</v>
      </c>
      <c r="AN75" s="77"/>
      <c r="AO75" s="77" t="s">
        <v>18</v>
      </c>
      <c r="AP75" s="77"/>
      <c r="AQ75" s="77" t="s">
        <v>19</v>
      </c>
      <c r="AR75" s="76"/>
      <c r="AS75" s="76"/>
      <c r="AT75" s="76"/>
      <c r="AU75" s="76"/>
      <c r="AV75" s="76"/>
      <c r="AW75" s="86"/>
      <c r="AX75" s="86"/>
      <c r="AY75" s="86"/>
      <c r="AZ75" s="86"/>
      <c r="BA75" s="84"/>
      <c r="BB75" s="85"/>
      <c r="BC75" s="86"/>
      <c r="BD75" s="85"/>
      <c r="BE75" s="86"/>
      <c r="BF75" s="87"/>
    </row>
    <row r="76" spans="1:58" ht="15" customHeight="1">
      <c r="A76" s="80" t="s">
        <v>154</v>
      </c>
      <c r="B76" s="231" t="s">
        <v>1</v>
      </c>
      <c r="C76" s="88" t="s">
        <v>195</v>
      </c>
      <c r="D76" s="76" t="s">
        <v>38</v>
      </c>
      <c r="E76" s="77" t="s">
        <v>46</v>
      </c>
      <c r="F76" s="108"/>
      <c r="G76" s="77" t="s">
        <v>150</v>
      </c>
      <c r="H76" s="109"/>
      <c r="I76" s="77" t="s">
        <v>149</v>
      </c>
      <c r="J76" s="109"/>
      <c r="K76" s="77" t="s">
        <v>46</v>
      </c>
      <c r="L76" s="77"/>
      <c r="M76" s="77" t="s">
        <v>150</v>
      </c>
      <c r="N76" s="77"/>
      <c r="O76" s="77" t="s">
        <v>149</v>
      </c>
      <c r="P76" s="110"/>
      <c r="Q76" s="77" t="s">
        <v>46</v>
      </c>
      <c r="R76" s="77"/>
      <c r="S76" s="77" t="s">
        <v>150</v>
      </c>
      <c r="T76" s="77"/>
      <c r="U76" s="77" t="s">
        <v>149</v>
      </c>
      <c r="V76" s="77"/>
      <c r="W76" s="77" t="s">
        <v>46</v>
      </c>
      <c r="X76" s="77"/>
      <c r="Y76" s="77" t="s">
        <v>150</v>
      </c>
      <c r="Z76" s="77"/>
      <c r="AA76" s="77" t="s">
        <v>150</v>
      </c>
      <c r="AB76" s="77"/>
      <c r="AC76" s="77" t="s">
        <v>46</v>
      </c>
      <c r="AD76" s="77"/>
      <c r="AE76" s="77" t="s">
        <v>46</v>
      </c>
      <c r="AF76" s="77"/>
      <c r="AG76" s="77" t="s">
        <v>149</v>
      </c>
      <c r="AH76" s="77"/>
      <c r="AI76" s="77" t="s">
        <v>150</v>
      </c>
      <c r="AJ76" s="77"/>
      <c r="AK76" s="77" t="s">
        <v>46</v>
      </c>
      <c r="AL76" s="77"/>
      <c r="AM76" s="77" t="s">
        <v>149</v>
      </c>
      <c r="AN76" s="77"/>
      <c r="AO76" s="77" t="s">
        <v>150</v>
      </c>
      <c r="AP76" s="77"/>
      <c r="AQ76" s="77" t="s">
        <v>46</v>
      </c>
      <c r="AR76" s="222" t="s">
        <v>5</v>
      </c>
      <c r="AS76" s="223">
        <f>E79+G79+I79+K79+M79+O79+Q79+S79+U79+W79</f>
        <v>0.10650462962962963</v>
      </c>
      <c r="AT76" s="240" t="s">
        <v>5</v>
      </c>
      <c r="AU76" s="223">
        <f>AQ78-AS76</f>
        <v>0.1340277777777778</v>
      </c>
      <c r="AV76" s="241" t="s">
        <v>7</v>
      </c>
      <c r="AW76" s="138" t="s">
        <v>154</v>
      </c>
      <c r="AX76" s="83">
        <f>G79+M79+S79+Y79+AA79+AI79+AO79</f>
        <v>0.07724537037037038</v>
      </c>
      <c r="AY76" s="83">
        <f>G79+M79+S79</f>
        <v>0.029189814814814814</v>
      </c>
      <c r="AZ76" s="83">
        <f>AX76-AY76</f>
        <v>0.04805555555555557</v>
      </c>
      <c r="BA76" s="84">
        <v>3</v>
      </c>
      <c r="BB76" s="85">
        <f>AY76/BA76</f>
        <v>0.009729938271604939</v>
      </c>
      <c r="BC76" s="86">
        <v>4</v>
      </c>
      <c r="BD76" s="85">
        <f>AZ76/BC76</f>
        <v>0.012013888888888892</v>
      </c>
      <c r="BE76" s="86">
        <f>RANK(BB76,BB4:BB90,1)</f>
        <v>11</v>
      </c>
      <c r="BF76" s="87">
        <f>RANK(BD76,BD4:BD90,1)</f>
        <v>8</v>
      </c>
    </row>
    <row r="77" spans="1:58" ht="15" customHeight="1">
      <c r="A77" s="80" t="s">
        <v>155</v>
      </c>
      <c r="B77" s="231"/>
      <c r="C77" s="88" t="s">
        <v>196</v>
      </c>
      <c r="D77" s="2" t="s">
        <v>42</v>
      </c>
      <c r="E77" s="89" t="s">
        <v>46</v>
      </c>
      <c r="F77" s="114"/>
      <c r="G77" s="77" t="s">
        <v>46</v>
      </c>
      <c r="H77" s="109"/>
      <c r="I77" s="77" t="s">
        <v>46</v>
      </c>
      <c r="J77" s="109"/>
      <c r="K77" s="77" t="s">
        <v>46</v>
      </c>
      <c r="L77" s="77"/>
      <c r="M77" s="77" t="s">
        <v>46</v>
      </c>
      <c r="N77" s="77"/>
      <c r="O77" s="77" t="s">
        <v>46</v>
      </c>
      <c r="P77" s="110"/>
      <c r="Q77" s="77" t="s">
        <v>46</v>
      </c>
      <c r="R77" s="77"/>
      <c r="S77" s="77" t="s">
        <v>46</v>
      </c>
      <c r="T77" s="77"/>
      <c r="U77" s="77" t="s">
        <v>46</v>
      </c>
      <c r="V77" s="77"/>
      <c r="W77" s="77" t="s">
        <v>46</v>
      </c>
      <c r="X77" s="77"/>
      <c r="Y77" s="77" t="s">
        <v>45</v>
      </c>
      <c r="Z77" s="77"/>
      <c r="AA77" s="77" t="s">
        <v>45</v>
      </c>
      <c r="AB77" s="77"/>
      <c r="AC77" s="77" t="s">
        <v>45</v>
      </c>
      <c r="AD77" s="77"/>
      <c r="AE77" s="77" t="s">
        <v>45</v>
      </c>
      <c r="AF77" s="77"/>
      <c r="AG77" s="77" t="s">
        <v>45</v>
      </c>
      <c r="AH77" s="77"/>
      <c r="AI77" s="77" t="s">
        <v>45</v>
      </c>
      <c r="AJ77" s="77"/>
      <c r="AK77" s="77" t="s">
        <v>45</v>
      </c>
      <c r="AL77" s="77"/>
      <c r="AM77" s="77" t="s">
        <v>45</v>
      </c>
      <c r="AN77" s="77"/>
      <c r="AO77" s="77" t="s">
        <v>45</v>
      </c>
      <c r="AP77" s="77"/>
      <c r="AQ77" s="77" t="s">
        <v>45</v>
      </c>
      <c r="AR77" s="222"/>
      <c r="AS77" s="223"/>
      <c r="AT77" s="240"/>
      <c r="AU77" s="223"/>
      <c r="AV77" s="241"/>
      <c r="AW77" s="138" t="s">
        <v>155</v>
      </c>
      <c r="AX77" s="83">
        <f>E79+K79+Q79+W79+AC79+AE79+AK79+AQ79</f>
        <v>0.08409722222222224</v>
      </c>
      <c r="AY77" s="83">
        <f>E79+K79+Q79+W79</f>
        <v>0.03628472222222223</v>
      </c>
      <c r="AZ77" s="83">
        <f>AX77-AY77</f>
        <v>0.04781250000000001</v>
      </c>
      <c r="BA77" s="84">
        <v>4</v>
      </c>
      <c r="BB77" s="85">
        <f>AY77/BA77</f>
        <v>0.009071180555555558</v>
      </c>
      <c r="BC77" s="86">
        <v>4</v>
      </c>
      <c r="BD77" s="85">
        <f>AZ77/BC77</f>
        <v>0.011953125000000002</v>
      </c>
      <c r="BE77" s="86">
        <f>RANK(BB77,BB4:BB90,1)</f>
        <v>3</v>
      </c>
      <c r="BF77" s="87">
        <f>RANK(BD77,BD4:BD90,1)</f>
        <v>7</v>
      </c>
    </row>
    <row r="78" spans="1:58" ht="15" customHeight="1">
      <c r="A78" s="80" t="s">
        <v>156</v>
      </c>
      <c r="B78" s="231"/>
      <c r="C78" s="88" t="s">
        <v>197</v>
      </c>
      <c r="D78" s="76" t="s">
        <v>40</v>
      </c>
      <c r="E78" s="3">
        <v>0.008969907407407407</v>
      </c>
      <c r="F78" s="20" t="s">
        <v>2</v>
      </c>
      <c r="G78" s="3">
        <v>0.018449074074074073</v>
      </c>
      <c r="H78" s="20" t="s">
        <v>1</v>
      </c>
      <c r="I78" s="3">
        <v>0.03175925925925926</v>
      </c>
      <c r="J78" s="20" t="s">
        <v>4</v>
      </c>
      <c r="K78" s="3">
        <v>0.04076388888888889</v>
      </c>
      <c r="L78" s="20" t="s">
        <v>2</v>
      </c>
      <c r="M78" s="3">
        <v>0.050740740740740746</v>
      </c>
      <c r="N78" s="20" t="s">
        <v>1</v>
      </c>
      <c r="O78" s="3">
        <v>0.06439814814814815</v>
      </c>
      <c r="P78" s="20" t="s">
        <v>4</v>
      </c>
      <c r="Q78" s="3">
        <v>0.07344907407407407</v>
      </c>
      <c r="R78" s="20" t="s">
        <v>3</v>
      </c>
      <c r="S78" s="3">
        <v>0.08318287037037037</v>
      </c>
      <c r="T78" s="20" t="s">
        <v>2</v>
      </c>
      <c r="U78" s="3">
        <v>0.09724537037037036</v>
      </c>
      <c r="V78" s="20" t="s">
        <v>4</v>
      </c>
      <c r="W78" s="3">
        <v>0.10650462962962963</v>
      </c>
      <c r="X78" s="20" t="s">
        <v>4</v>
      </c>
      <c r="Y78" s="3">
        <v>0.11825231481481481</v>
      </c>
      <c r="Z78" s="20" t="s">
        <v>3</v>
      </c>
      <c r="AA78" s="3">
        <v>0.13046296296296298</v>
      </c>
      <c r="AB78" s="20" t="s">
        <v>4</v>
      </c>
      <c r="AC78" s="3">
        <v>0.1423263888888889</v>
      </c>
      <c r="AD78" s="20" t="s">
        <v>4</v>
      </c>
      <c r="AE78" s="3">
        <v>0.15469907407407407</v>
      </c>
      <c r="AF78" s="20" t="s">
        <v>4</v>
      </c>
      <c r="AG78" s="3">
        <v>0.17366898148148147</v>
      </c>
      <c r="AH78" s="20" t="s">
        <v>5</v>
      </c>
      <c r="AI78" s="3">
        <v>0.18550925925925923</v>
      </c>
      <c r="AJ78" s="20" t="s">
        <v>5</v>
      </c>
      <c r="AK78" s="3">
        <v>0.19725694444444444</v>
      </c>
      <c r="AL78" s="20" t="s">
        <v>5</v>
      </c>
      <c r="AM78" s="3">
        <v>0.21644675925925927</v>
      </c>
      <c r="AN78" s="20" t="s">
        <v>6</v>
      </c>
      <c r="AO78" s="3">
        <v>0.22870370370370371</v>
      </c>
      <c r="AP78" s="20" t="s">
        <v>5</v>
      </c>
      <c r="AQ78" s="26">
        <v>0.24053240740740742</v>
      </c>
      <c r="AR78" s="222"/>
      <c r="AS78" s="223"/>
      <c r="AT78" s="240"/>
      <c r="AU78" s="223"/>
      <c r="AV78" s="241"/>
      <c r="AW78" s="138" t="s">
        <v>156</v>
      </c>
      <c r="AX78" s="83">
        <f>I79+O79+U79+AG79+AM79</f>
        <v>0.0791898148148148</v>
      </c>
      <c r="AY78" s="83">
        <f>I79+O79+U79</f>
        <v>0.041030092592592576</v>
      </c>
      <c r="AZ78" s="83">
        <f>AX78-AY78</f>
        <v>0.03815972222222222</v>
      </c>
      <c r="BA78" s="84">
        <v>3</v>
      </c>
      <c r="BB78" s="85">
        <f>AY78/BA78</f>
        <v>0.013676697530864193</v>
      </c>
      <c r="BC78" s="86">
        <v>2</v>
      </c>
      <c r="BD78" s="85">
        <f>AZ78/BC78</f>
        <v>0.01907986111111111</v>
      </c>
      <c r="BE78" s="86">
        <f>RANK(BB78,BB4:BB90,1)</f>
        <v>39</v>
      </c>
      <c r="BF78" s="87">
        <f>RANK(BD78,BD4:BD90,1)</f>
        <v>42</v>
      </c>
    </row>
    <row r="79" spans="1:58" ht="15.75" customHeight="1">
      <c r="A79" s="75"/>
      <c r="B79" s="76"/>
      <c r="C79" s="76"/>
      <c r="D79" s="76" t="s">
        <v>41</v>
      </c>
      <c r="E79" s="9">
        <f>E78-0</f>
        <v>0.008969907407407407</v>
      </c>
      <c r="F79" s="9"/>
      <c r="G79" s="9">
        <f>G78-E78</f>
        <v>0.009479166666666665</v>
      </c>
      <c r="H79" s="9"/>
      <c r="I79" s="9">
        <f>I78-G78</f>
        <v>0.013310185185185185</v>
      </c>
      <c r="J79" s="9"/>
      <c r="K79" s="9">
        <f>K78-I78</f>
        <v>0.009004629629629633</v>
      </c>
      <c r="L79" s="9"/>
      <c r="M79" s="9">
        <f>M78-K78</f>
        <v>0.009976851851851855</v>
      </c>
      <c r="N79" s="9"/>
      <c r="O79" s="9">
        <f>O78-M78</f>
        <v>0.013657407407407403</v>
      </c>
      <c r="P79" s="9"/>
      <c r="Q79" s="9">
        <f>Q78-O78</f>
        <v>0.00905092592592592</v>
      </c>
      <c r="R79" s="9"/>
      <c r="S79" s="9">
        <f>S78-Q78</f>
        <v>0.009733796296296296</v>
      </c>
      <c r="T79" s="9"/>
      <c r="U79" s="9">
        <f>U78-S78</f>
        <v>0.014062499999999992</v>
      </c>
      <c r="V79" s="9"/>
      <c r="W79" s="9">
        <f>W78-U78</f>
        <v>0.009259259259259273</v>
      </c>
      <c r="X79" s="9"/>
      <c r="Y79" s="9">
        <f>Y78-W78</f>
        <v>0.01174768518518518</v>
      </c>
      <c r="Z79" s="9"/>
      <c r="AA79" s="9">
        <f>AA78-Y78</f>
        <v>0.012210648148148165</v>
      </c>
      <c r="AB79" s="9"/>
      <c r="AC79" s="9">
        <f>AC78-AA78</f>
        <v>0.01186342592592593</v>
      </c>
      <c r="AD79" s="9"/>
      <c r="AE79" s="9">
        <f>AE78-AC78</f>
        <v>0.012372685185185167</v>
      </c>
      <c r="AF79" s="9"/>
      <c r="AG79" s="9">
        <f>AG78-AE78</f>
        <v>0.018969907407407394</v>
      </c>
      <c r="AH79" s="9"/>
      <c r="AI79" s="9">
        <f>AI78-AG78</f>
        <v>0.011840277777777769</v>
      </c>
      <c r="AJ79" s="9"/>
      <c r="AK79" s="9">
        <f>AK78-AI78</f>
        <v>0.011747685185185208</v>
      </c>
      <c r="AL79" s="9"/>
      <c r="AM79" s="9">
        <f>AM78-AK78</f>
        <v>0.019189814814814826</v>
      </c>
      <c r="AN79" s="9"/>
      <c r="AO79" s="9">
        <f>AO78-AM78</f>
        <v>0.012256944444444445</v>
      </c>
      <c r="AP79" s="9"/>
      <c r="AQ79" s="9">
        <f>AQ78-AO78</f>
        <v>0.011828703703703702</v>
      </c>
      <c r="AR79" s="222"/>
      <c r="AS79" s="223"/>
      <c r="AT79" s="240"/>
      <c r="AU79" s="223"/>
      <c r="AV79" s="241"/>
      <c r="AW79" s="93"/>
      <c r="AX79" s="121"/>
      <c r="AY79" s="121"/>
      <c r="AZ79" s="121"/>
      <c r="BA79" s="123"/>
      <c r="BB79" s="123"/>
      <c r="BC79" s="123"/>
      <c r="BD79" s="123"/>
      <c r="BE79" s="121"/>
      <c r="BF79" s="124"/>
    </row>
    <row r="80" spans="1:58" ht="3" customHeight="1">
      <c r="A80" s="98"/>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130"/>
    </row>
    <row r="81" spans="1:58" ht="12.75">
      <c r="A81" s="75" t="s">
        <v>43</v>
      </c>
      <c r="B81" s="76"/>
      <c r="C81" s="89" t="s">
        <v>198</v>
      </c>
      <c r="D81" s="76" t="s">
        <v>44</v>
      </c>
      <c r="E81" s="77" t="s">
        <v>0</v>
      </c>
      <c r="F81" s="108"/>
      <c r="G81" s="77" t="s">
        <v>1</v>
      </c>
      <c r="H81" s="109"/>
      <c r="I81" s="77" t="s">
        <v>2</v>
      </c>
      <c r="J81" s="109"/>
      <c r="K81" s="77" t="s">
        <v>3</v>
      </c>
      <c r="L81" s="77"/>
      <c r="M81" s="77" t="s">
        <v>4</v>
      </c>
      <c r="N81" s="77"/>
      <c r="O81" s="77" t="s">
        <v>5</v>
      </c>
      <c r="P81" s="110"/>
      <c r="Q81" s="77" t="s">
        <v>6</v>
      </c>
      <c r="R81" s="77"/>
      <c r="S81" s="77" t="s">
        <v>7</v>
      </c>
      <c r="T81" s="77"/>
      <c r="U81" s="77" t="s">
        <v>8</v>
      </c>
      <c r="V81" s="77"/>
      <c r="W81" s="77" t="s">
        <v>9</v>
      </c>
      <c r="X81" s="77"/>
      <c r="Y81" s="77" t="s">
        <v>10</v>
      </c>
      <c r="Z81" s="77"/>
      <c r="AA81" s="77" t="s">
        <v>11</v>
      </c>
      <c r="AB81" s="77"/>
      <c r="AC81" s="77" t="s">
        <v>12</v>
      </c>
      <c r="AD81" s="77"/>
      <c r="AE81" s="77" t="s">
        <v>13</v>
      </c>
      <c r="AF81" s="77"/>
      <c r="AG81" s="77" t="s">
        <v>14</v>
      </c>
      <c r="AH81" s="77"/>
      <c r="AI81" s="77" t="s">
        <v>15</v>
      </c>
      <c r="AJ81" s="77"/>
      <c r="AK81" s="77" t="s">
        <v>16</v>
      </c>
      <c r="AL81" s="77"/>
      <c r="AM81" s="77" t="s">
        <v>17</v>
      </c>
      <c r="AN81" s="77"/>
      <c r="AO81" s="77" t="s">
        <v>18</v>
      </c>
      <c r="AP81" s="77"/>
      <c r="AQ81" s="77" t="s">
        <v>19</v>
      </c>
      <c r="AR81" s="76"/>
      <c r="AS81" s="76"/>
      <c r="AT81" s="76"/>
      <c r="AU81" s="76"/>
      <c r="AV81" s="76"/>
      <c r="AW81" s="86"/>
      <c r="AX81" s="86"/>
      <c r="AY81" s="86"/>
      <c r="AZ81" s="86"/>
      <c r="BA81" s="84"/>
      <c r="BB81" s="85"/>
      <c r="BC81" s="86"/>
      <c r="BD81" s="85"/>
      <c r="BE81" s="86"/>
      <c r="BF81" s="87"/>
    </row>
    <row r="82" spans="1:58" ht="15" customHeight="1">
      <c r="A82" s="80" t="s">
        <v>157</v>
      </c>
      <c r="B82" s="233" t="s">
        <v>1</v>
      </c>
      <c r="C82" s="131" t="s">
        <v>199</v>
      </c>
      <c r="D82" s="76" t="s">
        <v>38</v>
      </c>
      <c r="E82" s="77" t="s">
        <v>150</v>
      </c>
      <c r="F82" s="108"/>
      <c r="G82" s="77" t="s">
        <v>149</v>
      </c>
      <c r="H82" s="109"/>
      <c r="I82" s="77" t="s">
        <v>46</v>
      </c>
      <c r="J82" s="109"/>
      <c r="K82" s="77" t="s">
        <v>150</v>
      </c>
      <c r="L82" s="77"/>
      <c r="M82" s="77" t="s">
        <v>149</v>
      </c>
      <c r="N82" s="77"/>
      <c r="O82" s="77" t="s">
        <v>46</v>
      </c>
      <c r="P82" s="110"/>
      <c r="Q82" s="77" t="s">
        <v>150</v>
      </c>
      <c r="R82" s="77"/>
      <c r="S82" s="77" t="s">
        <v>149</v>
      </c>
      <c r="T82" s="77"/>
      <c r="U82" s="77" t="s">
        <v>46</v>
      </c>
      <c r="V82" s="77"/>
      <c r="W82" s="77" t="s">
        <v>150</v>
      </c>
      <c r="X82" s="77"/>
      <c r="Y82" s="77" t="s">
        <v>149</v>
      </c>
      <c r="Z82" s="77"/>
      <c r="AA82" s="77" t="s">
        <v>46</v>
      </c>
      <c r="AB82" s="77"/>
      <c r="AC82" s="77" t="s">
        <v>150</v>
      </c>
      <c r="AD82" s="77"/>
      <c r="AE82" s="77" t="s">
        <v>149</v>
      </c>
      <c r="AF82" s="77"/>
      <c r="AG82" s="77" t="s">
        <v>46</v>
      </c>
      <c r="AH82" s="77"/>
      <c r="AI82" s="77" t="s">
        <v>150</v>
      </c>
      <c r="AJ82" s="77"/>
      <c r="AK82" s="77" t="s">
        <v>149</v>
      </c>
      <c r="AL82" s="77"/>
      <c r="AM82" s="77" t="s">
        <v>46</v>
      </c>
      <c r="AN82" s="77"/>
      <c r="AO82" s="77" t="s">
        <v>149</v>
      </c>
      <c r="AP82" s="77"/>
      <c r="AQ82" s="77" t="s">
        <v>150</v>
      </c>
      <c r="AR82" s="222" t="s">
        <v>13</v>
      </c>
      <c r="AS82" s="223">
        <f>E85+G85+I85+K85+M85+O85+Q85+S85+U85+W85</f>
        <v>0.1188425925925926</v>
      </c>
      <c r="AT82" s="240" t="s">
        <v>11</v>
      </c>
      <c r="AU82" s="223">
        <f>AQ84-AS82</f>
        <v>0.17652777777777773</v>
      </c>
      <c r="AV82" s="241" t="s">
        <v>13</v>
      </c>
      <c r="AW82" s="138" t="s">
        <v>157</v>
      </c>
      <c r="AX82" s="83">
        <f>E85+K85+Q85+W85+AC85+AI85+AQ85</f>
        <v>0.09662037037037036</v>
      </c>
      <c r="AY82" s="83">
        <f>E85+K85+Q85+W85</f>
        <v>0.04280092592592593</v>
      </c>
      <c r="AZ82" s="83">
        <f>AX82-AY82</f>
        <v>0.05381944444444443</v>
      </c>
      <c r="BA82" s="84">
        <v>4</v>
      </c>
      <c r="BB82" s="85">
        <f>AY82/BA82</f>
        <v>0.010700231481481482</v>
      </c>
      <c r="BC82" s="86">
        <v>3</v>
      </c>
      <c r="BD82" s="85">
        <f>AZ82/BC82</f>
        <v>0.017939814814814808</v>
      </c>
      <c r="BE82" s="86">
        <f>RANK(BB82,BB4:BB90,1)</f>
        <v>17</v>
      </c>
      <c r="BF82" s="87">
        <f>RANK(BD82,BD4:BD90,1)</f>
        <v>40</v>
      </c>
    </row>
    <row r="83" spans="1:58" ht="15" customHeight="1">
      <c r="A83" s="80" t="s">
        <v>158</v>
      </c>
      <c r="B83" s="233"/>
      <c r="C83" s="128" t="s">
        <v>200</v>
      </c>
      <c r="D83" s="2" t="s">
        <v>42</v>
      </c>
      <c r="E83" s="89" t="s">
        <v>46</v>
      </c>
      <c r="F83" s="114"/>
      <c r="G83" s="77" t="s">
        <v>46</v>
      </c>
      <c r="H83" s="109"/>
      <c r="I83" s="77" t="s">
        <v>46</v>
      </c>
      <c r="J83" s="109"/>
      <c r="K83" s="77" t="s">
        <v>46</v>
      </c>
      <c r="L83" s="77"/>
      <c r="M83" s="77" t="s">
        <v>46</v>
      </c>
      <c r="N83" s="77"/>
      <c r="O83" s="77" t="s">
        <v>46</v>
      </c>
      <c r="P83" s="110"/>
      <c r="Q83" s="77" t="s">
        <v>46</v>
      </c>
      <c r="R83" s="77"/>
      <c r="S83" s="77" t="s">
        <v>46</v>
      </c>
      <c r="T83" s="77"/>
      <c r="U83" s="77" t="s">
        <v>46</v>
      </c>
      <c r="V83" s="77"/>
      <c r="W83" s="77" t="s">
        <v>46</v>
      </c>
      <c r="X83" s="77"/>
      <c r="Y83" s="77" t="s">
        <v>45</v>
      </c>
      <c r="Z83" s="77"/>
      <c r="AA83" s="77" t="s">
        <v>45</v>
      </c>
      <c r="AB83" s="77"/>
      <c r="AC83" s="77" t="s">
        <v>45</v>
      </c>
      <c r="AD83" s="77"/>
      <c r="AE83" s="77" t="s">
        <v>45</v>
      </c>
      <c r="AF83" s="77"/>
      <c r="AG83" s="77" t="s">
        <v>45</v>
      </c>
      <c r="AH83" s="77"/>
      <c r="AI83" s="77" t="s">
        <v>45</v>
      </c>
      <c r="AJ83" s="77"/>
      <c r="AK83" s="77" t="s">
        <v>45</v>
      </c>
      <c r="AL83" s="77"/>
      <c r="AM83" s="77" t="s">
        <v>45</v>
      </c>
      <c r="AN83" s="77"/>
      <c r="AO83" s="77" t="s">
        <v>45</v>
      </c>
      <c r="AP83" s="77"/>
      <c r="AQ83" s="77" t="s">
        <v>45</v>
      </c>
      <c r="AR83" s="222"/>
      <c r="AS83" s="223"/>
      <c r="AT83" s="240"/>
      <c r="AU83" s="223"/>
      <c r="AV83" s="241"/>
      <c r="AW83" s="138" t="s">
        <v>158</v>
      </c>
      <c r="AX83" s="83">
        <f>I85+O85+U85+AA85+AG85+AM85</f>
        <v>0.09261574074074073</v>
      </c>
      <c r="AY83" s="83">
        <f>I85+O85+U85</f>
        <v>0.039293981481481485</v>
      </c>
      <c r="AZ83" s="83">
        <f>AX83-AY83</f>
        <v>0.05332175925925925</v>
      </c>
      <c r="BA83" s="84">
        <v>3</v>
      </c>
      <c r="BB83" s="85">
        <f>AY83/BA83</f>
        <v>0.013097993827160495</v>
      </c>
      <c r="BC83" s="86">
        <v>3</v>
      </c>
      <c r="BD83" s="85">
        <f>AZ83/BC83</f>
        <v>0.017773919753086415</v>
      </c>
      <c r="BE83" s="86">
        <f>RANK(BB83,BB4:BB90,1)</f>
        <v>37</v>
      </c>
      <c r="BF83" s="87">
        <f>RANK(BD83,BD4:BD90,1)</f>
        <v>38</v>
      </c>
    </row>
    <row r="84" spans="1:58" ht="15" customHeight="1">
      <c r="A84" s="80" t="s">
        <v>159</v>
      </c>
      <c r="B84" s="233"/>
      <c r="C84" s="195" t="s">
        <v>201</v>
      </c>
      <c r="D84" s="76" t="s">
        <v>40</v>
      </c>
      <c r="E84" s="3">
        <v>0.010358796296296295</v>
      </c>
      <c r="F84" s="20" t="s">
        <v>8</v>
      </c>
      <c r="G84" s="3">
        <v>0.02221064814814815</v>
      </c>
      <c r="H84" s="20" t="s">
        <v>9</v>
      </c>
      <c r="I84" s="3">
        <v>0.03491898148148148</v>
      </c>
      <c r="J84" s="20" t="s">
        <v>10</v>
      </c>
      <c r="K84" s="3">
        <v>0.04563657407407407</v>
      </c>
      <c r="L84" s="20" t="s">
        <v>8</v>
      </c>
      <c r="M84" s="3">
        <v>0.058020833333333334</v>
      </c>
      <c r="N84" s="20" t="s">
        <v>8</v>
      </c>
      <c r="O84" s="3">
        <v>0.07128472222222222</v>
      </c>
      <c r="P84" s="20" t="s">
        <v>8</v>
      </c>
      <c r="Q84" s="3">
        <v>0.08189814814814815</v>
      </c>
      <c r="R84" s="20" t="s">
        <v>8</v>
      </c>
      <c r="S84" s="3">
        <v>0.09440972222222221</v>
      </c>
      <c r="T84" s="20" t="s">
        <v>7</v>
      </c>
      <c r="U84" s="3">
        <v>0.10773148148148148</v>
      </c>
      <c r="V84" s="20" t="s">
        <v>7</v>
      </c>
      <c r="W84" s="3">
        <v>0.1188425925925926</v>
      </c>
      <c r="X84" s="20" t="s">
        <v>7</v>
      </c>
      <c r="Y84" s="3">
        <v>0.13549768518518518</v>
      </c>
      <c r="Z84" s="20" t="s">
        <v>9</v>
      </c>
      <c r="AA84" s="3">
        <v>0.15318287037037037</v>
      </c>
      <c r="AB84" s="20" t="s">
        <v>11</v>
      </c>
      <c r="AC84" s="3">
        <v>0.17189814814814816</v>
      </c>
      <c r="AD84" s="20" t="s">
        <v>11</v>
      </c>
      <c r="AE84" s="3">
        <v>0.18921296296296297</v>
      </c>
      <c r="AF84" s="20" t="s">
        <v>11</v>
      </c>
      <c r="AG84" s="3">
        <v>0.20706018518518518</v>
      </c>
      <c r="AH84" s="20" t="s">
        <v>11</v>
      </c>
      <c r="AI84" s="3">
        <v>0.2250347222222222</v>
      </c>
      <c r="AJ84" s="20" t="s">
        <v>11</v>
      </c>
      <c r="AK84" s="3">
        <v>0.24280092592592592</v>
      </c>
      <c r="AL84" s="20" t="s">
        <v>12</v>
      </c>
      <c r="AM84" s="3">
        <v>0.26059027777777777</v>
      </c>
      <c r="AN84" s="20" t="s">
        <v>13</v>
      </c>
      <c r="AO84" s="3">
        <v>0.27824074074074073</v>
      </c>
      <c r="AP84" s="20" t="s">
        <v>13</v>
      </c>
      <c r="AQ84" s="26">
        <v>0.29537037037037034</v>
      </c>
      <c r="AR84" s="222"/>
      <c r="AS84" s="223"/>
      <c r="AT84" s="240"/>
      <c r="AU84" s="223"/>
      <c r="AV84" s="241"/>
      <c r="AW84" s="138" t="s">
        <v>159</v>
      </c>
      <c r="AX84" s="83">
        <f>G85+M85+S85+Y85+AE85+AK85+AO85</f>
        <v>0.10613425925925926</v>
      </c>
      <c r="AY84" s="83">
        <f>G85+M85+S85</f>
        <v>0.03674768518518518</v>
      </c>
      <c r="AZ84" s="83">
        <f>AX84-AY84</f>
        <v>0.06938657407407409</v>
      </c>
      <c r="BA84" s="84">
        <v>3</v>
      </c>
      <c r="BB84" s="85">
        <f>AY84/BA84</f>
        <v>0.012249228395061727</v>
      </c>
      <c r="BC84" s="86">
        <v>4</v>
      </c>
      <c r="BD84" s="85">
        <f>AZ84/BC84</f>
        <v>0.01734664351851852</v>
      </c>
      <c r="BE84" s="86">
        <f>RANK(BB84,BB4:BB90,1)</f>
        <v>32</v>
      </c>
      <c r="BF84" s="87">
        <f>RANK(BD84,BD4:BD90,1)</f>
        <v>35</v>
      </c>
    </row>
    <row r="85" spans="1:58" ht="15.75" customHeight="1">
      <c r="A85" s="75"/>
      <c r="B85" s="76"/>
      <c r="C85" s="76"/>
      <c r="D85" s="76" t="s">
        <v>41</v>
      </c>
      <c r="E85" s="11">
        <f>E84-0</f>
        <v>0.010358796296296295</v>
      </c>
      <c r="F85" s="9"/>
      <c r="G85" s="9">
        <f>G84-E84</f>
        <v>0.011851851851851855</v>
      </c>
      <c r="H85" s="9"/>
      <c r="I85" s="9">
        <f>I84-G84</f>
        <v>0.012708333333333332</v>
      </c>
      <c r="J85" s="9"/>
      <c r="K85" s="9">
        <f>K84-I84</f>
        <v>0.010717592592592591</v>
      </c>
      <c r="L85" s="9"/>
      <c r="M85" s="9">
        <f>M84-K84</f>
        <v>0.012384259259259262</v>
      </c>
      <c r="N85" s="9"/>
      <c r="O85" s="9">
        <f>O84-M84</f>
        <v>0.013263888888888888</v>
      </c>
      <c r="P85" s="9"/>
      <c r="Q85" s="9">
        <f>Q84-O84</f>
        <v>0.010613425925925929</v>
      </c>
      <c r="R85" s="9"/>
      <c r="S85" s="9">
        <f>S84-Q84</f>
        <v>0.012511574074074064</v>
      </c>
      <c r="T85" s="9"/>
      <c r="U85" s="9">
        <f>U84-S84</f>
        <v>0.01332175925925927</v>
      </c>
      <c r="V85" s="9"/>
      <c r="W85" s="9">
        <f>W84-U84</f>
        <v>0.011111111111111113</v>
      </c>
      <c r="X85" s="9"/>
      <c r="Y85" s="9">
        <f>Y84-W84</f>
        <v>0.016655092592592582</v>
      </c>
      <c r="Z85" s="9"/>
      <c r="AA85" s="9">
        <f>AA84-Y84</f>
        <v>0.017685185185185193</v>
      </c>
      <c r="AB85" s="9"/>
      <c r="AC85" s="9">
        <f>AC84-AA84</f>
        <v>0.01871527777777779</v>
      </c>
      <c r="AD85" s="9"/>
      <c r="AE85" s="9">
        <f>AE84-AC84</f>
        <v>0.01731481481481481</v>
      </c>
      <c r="AF85" s="9"/>
      <c r="AG85" s="9">
        <f>AG84-AE84</f>
        <v>0.01784722222222221</v>
      </c>
      <c r="AH85" s="9"/>
      <c r="AI85" s="9">
        <f>AI84-AG84</f>
        <v>0.017974537037037025</v>
      </c>
      <c r="AJ85" s="9"/>
      <c r="AK85" s="9">
        <f>AK84-AI84</f>
        <v>0.017766203703703715</v>
      </c>
      <c r="AL85" s="9"/>
      <c r="AM85" s="9">
        <f>AM84-AK84</f>
        <v>0.017789351851851848</v>
      </c>
      <c r="AN85" s="9"/>
      <c r="AO85" s="9">
        <f>AO84-AM84</f>
        <v>0.017650462962962965</v>
      </c>
      <c r="AP85" s="9"/>
      <c r="AQ85" s="9">
        <f>AQ84-AO84</f>
        <v>0.017129629629629606</v>
      </c>
      <c r="AR85" s="222"/>
      <c r="AS85" s="223"/>
      <c r="AT85" s="240"/>
      <c r="AU85" s="223"/>
      <c r="AV85" s="241"/>
      <c r="AW85" s="93"/>
      <c r="AX85" s="121"/>
      <c r="AY85" s="121"/>
      <c r="AZ85" s="121"/>
      <c r="BA85" s="123"/>
      <c r="BB85" s="123"/>
      <c r="BC85" s="123"/>
      <c r="BD85" s="123"/>
      <c r="BE85" s="121"/>
      <c r="BF85" s="124"/>
    </row>
    <row r="86" spans="1:58" ht="3" customHeight="1">
      <c r="A86" s="98"/>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130"/>
    </row>
    <row r="87" spans="1:58" ht="12.75">
      <c r="A87" s="75" t="s">
        <v>43</v>
      </c>
      <c r="B87" s="76"/>
      <c r="C87" s="89" t="s">
        <v>202</v>
      </c>
      <c r="D87" s="76" t="s">
        <v>44</v>
      </c>
      <c r="E87" s="77" t="s">
        <v>0</v>
      </c>
      <c r="F87" s="108"/>
      <c r="G87" s="77" t="s">
        <v>1</v>
      </c>
      <c r="H87" s="109"/>
      <c r="I87" s="77" t="s">
        <v>2</v>
      </c>
      <c r="J87" s="109"/>
      <c r="K87" s="77" t="s">
        <v>3</v>
      </c>
      <c r="L87" s="77"/>
      <c r="M87" s="77" t="s">
        <v>4</v>
      </c>
      <c r="N87" s="77"/>
      <c r="O87" s="77" t="s">
        <v>5</v>
      </c>
      <c r="P87" s="110"/>
      <c r="Q87" s="77" t="s">
        <v>6</v>
      </c>
      <c r="R87" s="77"/>
      <c r="S87" s="77" t="s">
        <v>7</v>
      </c>
      <c r="T87" s="77"/>
      <c r="U87" s="77" t="s">
        <v>8</v>
      </c>
      <c r="V87" s="77"/>
      <c r="W87" s="77" t="s">
        <v>9</v>
      </c>
      <c r="X87" s="77"/>
      <c r="Y87" s="77" t="s">
        <v>10</v>
      </c>
      <c r="Z87" s="77"/>
      <c r="AA87" s="77" t="s">
        <v>11</v>
      </c>
      <c r="AB87" s="77"/>
      <c r="AC87" s="77" t="s">
        <v>12</v>
      </c>
      <c r="AD87" s="77"/>
      <c r="AE87" s="77" t="s">
        <v>13</v>
      </c>
      <c r="AF87" s="77"/>
      <c r="AG87" s="77" t="s">
        <v>14</v>
      </c>
      <c r="AH87" s="77"/>
      <c r="AI87" s="77" t="s">
        <v>15</v>
      </c>
      <c r="AJ87" s="77"/>
      <c r="AK87" s="77" t="s">
        <v>16</v>
      </c>
      <c r="AL87" s="77"/>
      <c r="AM87" s="77" t="s">
        <v>17</v>
      </c>
      <c r="AN87" s="77"/>
      <c r="AO87" s="77" t="s">
        <v>18</v>
      </c>
      <c r="AP87" s="77"/>
      <c r="AQ87" s="77" t="s">
        <v>19</v>
      </c>
      <c r="AR87" s="76"/>
      <c r="AS87" s="76"/>
      <c r="AT87" s="76"/>
      <c r="AU87" s="76"/>
      <c r="AV87" s="76"/>
      <c r="AW87" s="86"/>
      <c r="AX87" s="86"/>
      <c r="AY87" s="86"/>
      <c r="AZ87" s="86"/>
      <c r="BA87" s="84"/>
      <c r="BB87" s="85"/>
      <c r="BC87" s="86"/>
      <c r="BD87" s="85"/>
      <c r="BE87" s="86"/>
      <c r="BF87" s="87"/>
    </row>
    <row r="88" spans="1:58" ht="15" customHeight="1">
      <c r="A88" s="80" t="s">
        <v>160</v>
      </c>
      <c r="B88" s="226" t="s">
        <v>0</v>
      </c>
      <c r="C88" s="113" t="s">
        <v>203</v>
      </c>
      <c r="D88" s="76" t="s">
        <v>38</v>
      </c>
      <c r="E88" s="77" t="s">
        <v>46</v>
      </c>
      <c r="F88" s="108"/>
      <c r="G88" s="77" t="s">
        <v>149</v>
      </c>
      <c r="H88" s="109"/>
      <c r="I88" s="77" t="s">
        <v>150</v>
      </c>
      <c r="J88" s="109"/>
      <c r="K88" s="77" t="s">
        <v>46</v>
      </c>
      <c r="L88" s="77"/>
      <c r="M88" s="77" t="s">
        <v>149</v>
      </c>
      <c r="N88" s="77"/>
      <c r="O88" s="77" t="s">
        <v>150</v>
      </c>
      <c r="P88" s="110"/>
      <c r="Q88" s="77" t="s">
        <v>46</v>
      </c>
      <c r="R88" s="77"/>
      <c r="S88" s="77" t="s">
        <v>149</v>
      </c>
      <c r="T88" s="77"/>
      <c r="U88" s="77" t="s">
        <v>150</v>
      </c>
      <c r="V88" s="77"/>
      <c r="W88" s="77" t="s">
        <v>46</v>
      </c>
      <c r="X88" s="77"/>
      <c r="Y88" s="77" t="s">
        <v>149</v>
      </c>
      <c r="Z88" s="77"/>
      <c r="AA88" s="77" t="s">
        <v>46</v>
      </c>
      <c r="AB88" s="77"/>
      <c r="AC88" s="77" t="s">
        <v>149</v>
      </c>
      <c r="AD88" s="77"/>
      <c r="AE88" s="77" t="s">
        <v>150</v>
      </c>
      <c r="AF88" s="77"/>
      <c r="AG88" s="77" t="s">
        <v>46</v>
      </c>
      <c r="AH88" s="77"/>
      <c r="AI88" s="77" t="s">
        <v>149</v>
      </c>
      <c r="AJ88" s="77"/>
      <c r="AK88" s="77" t="s">
        <v>150</v>
      </c>
      <c r="AL88" s="77"/>
      <c r="AM88" s="77" t="s">
        <v>46</v>
      </c>
      <c r="AN88" s="77"/>
      <c r="AO88" s="77" t="s">
        <v>149</v>
      </c>
      <c r="AP88" s="77"/>
      <c r="AQ88" s="77" t="s">
        <v>150</v>
      </c>
      <c r="AR88" s="222" t="s">
        <v>0</v>
      </c>
      <c r="AS88" s="223">
        <f>E91+G91+I91+M91+O91+S91+U91+AC91+AE91+AM91</f>
        <v>0.08907407407407407</v>
      </c>
      <c r="AT88" s="240" t="s">
        <v>0</v>
      </c>
      <c r="AU88" s="223">
        <f>AQ90-AS88</f>
        <v>0.11300925925925924</v>
      </c>
      <c r="AV88" s="241" t="s">
        <v>0</v>
      </c>
      <c r="AW88" s="138" t="s">
        <v>160</v>
      </c>
      <c r="AX88" s="83">
        <f>I91+O91+U91+AE91+AK91+AQ91</f>
        <v>0.06012731481481482</v>
      </c>
      <c r="AY88" s="83">
        <f>I91+O91+U91+AE91</f>
        <v>0.03670138888888889</v>
      </c>
      <c r="AZ88" s="83">
        <f>AX88-AY88</f>
        <v>0.023425925925925933</v>
      </c>
      <c r="BA88" s="84">
        <v>4</v>
      </c>
      <c r="BB88" s="85">
        <f>AY88/BA88</f>
        <v>0.009175347222222222</v>
      </c>
      <c r="BC88" s="86">
        <v>2</v>
      </c>
      <c r="BD88" s="85">
        <f>AZ88/BC88</f>
        <v>0.011712962962962967</v>
      </c>
      <c r="BE88" s="86">
        <f>RANK(BB88,BB4:BB90,1)</f>
        <v>4</v>
      </c>
      <c r="BF88" s="87">
        <f>RANK(BD88,BD4:BD90,1)</f>
        <v>6</v>
      </c>
    </row>
    <row r="89" spans="1:58" ht="15" customHeight="1">
      <c r="A89" s="80" t="s">
        <v>161</v>
      </c>
      <c r="B89" s="226"/>
      <c r="C89" s="132" t="s">
        <v>204</v>
      </c>
      <c r="D89" s="2" t="s">
        <v>42</v>
      </c>
      <c r="E89" s="89" t="s">
        <v>46</v>
      </c>
      <c r="F89" s="114"/>
      <c r="G89" s="77" t="s">
        <v>46</v>
      </c>
      <c r="H89" s="109"/>
      <c r="I89" s="77" t="s">
        <v>46</v>
      </c>
      <c r="J89" s="109"/>
      <c r="K89" s="77" t="s">
        <v>45</v>
      </c>
      <c r="L89" s="77"/>
      <c r="M89" s="77" t="s">
        <v>46</v>
      </c>
      <c r="N89" s="77"/>
      <c r="O89" s="77" t="s">
        <v>46</v>
      </c>
      <c r="P89" s="110"/>
      <c r="Q89" s="77" t="s">
        <v>45</v>
      </c>
      <c r="R89" s="77"/>
      <c r="S89" s="77" t="s">
        <v>46</v>
      </c>
      <c r="T89" s="77"/>
      <c r="U89" s="77" t="s">
        <v>46</v>
      </c>
      <c r="V89" s="77"/>
      <c r="W89" s="77" t="s">
        <v>45</v>
      </c>
      <c r="X89" s="77"/>
      <c r="Y89" s="77" t="s">
        <v>45</v>
      </c>
      <c r="Z89" s="77"/>
      <c r="AA89" s="77" t="s">
        <v>45</v>
      </c>
      <c r="AB89" s="77"/>
      <c r="AC89" s="77" t="s">
        <v>46</v>
      </c>
      <c r="AD89" s="77"/>
      <c r="AE89" s="77" t="s">
        <v>46</v>
      </c>
      <c r="AF89" s="77"/>
      <c r="AG89" s="77" t="s">
        <v>45</v>
      </c>
      <c r="AH89" s="77"/>
      <c r="AI89" s="77" t="s">
        <v>45</v>
      </c>
      <c r="AJ89" s="77"/>
      <c r="AK89" s="77" t="s">
        <v>45</v>
      </c>
      <c r="AL89" s="77"/>
      <c r="AM89" s="77" t="s">
        <v>46</v>
      </c>
      <c r="AN89" s="77"/>
      <c r="AO89" s="77" t="s">
        <v>45</v>
      </c>
      <c r="AP89" s="77"/>
      <c r="AQ89" s="77" t="s">
        <v>45</v>
      </c>
      <c r="AR89" s="222"/>
      <c r="AS89" s="223"/>
      <c r="AT89" s="240"/>
      <c r="AU89" s="223"/>
      <c r="AV89" s="241"/>
      <c r="AW89" s="138" t="s">
        <v>161</v>
      </c>
      <c r="AX89" s="83">
        <f>E91+K91+Q91+W91+AA91+AG91+AM91</f>
        <v>0.07192129629629626</v>
      </c>
      <c r="AY89" s="83">
        <f>E91+AM91</f>
        <v>0.017060185185185164</v>
      </c>
      <c r="AZ89" s="83">
        <f>AX89-AY89</f>
        <v>0.0548611111111111</v>
      </c>
      <c r="BA89" s="84">
        <v>2</v>
      </c>
      <c r="BB89" s="85">
        <f>AY89/BA89</f>
        <v>0.008530092592592582</v>
      </c>
      <c r="BC89" s="86">
        <v>5</v>
      </c>
      <c r="BD89" s="85">
        <f>AZ89/BC89</f>
        <v>0.01097222222222222</v>
      </c>
      <c r="BE89" s="86">
        <f>RANK(BB89,BB4:BB90,1)</f>
        <v>1</v>
      </c>
      <c r="BF89" s="87">
        <f>RANK(BD89,BD4:BD90,1)</f>
        <v>1</v>
      </c>
    </row>
    <row r="90" spans="1:58" ht="15" customHeight="1">
      <c r="A90" s="80" t="s">
        <v>162</v>
      </c>
      <c r="B90" s="226"/>
      <c r="C90" s="113" t="s">
        <v>56</v>
      </c>
      <c r="D90" s="76" t="s">
        <v>40</v>
      </c>
      <c r="E90" s="3">
        <v>0.007962962962962963</v>
      </c>
      <c r="F90" s="20" t="s">
        <v>0</v>
      </c>
      <c r="G90" s="3">
        <v>0.01650462962962963</v>
      </c>
      <c r="H90" s="20" t="s">
        <v>0</v>
      </c>
      <c r="I90" s="3">
        <v>0.02532407407407408</v>
      </c>
      <c r="J90" s="20" t="s">
        <v>0</v>
      </c>
      <c r="K90" s="3">
        <v>0.03552083333333333</v>
      </c>
      <c r="L90" s="20" t="s">
        <v>0</v>
      </c>
      <c r="M90" s="3">
        <v>0.044236111111111115</v>
      </c>
      <c r="N90" s="20" t="s">
        <v>0</v>
      </c>
      <c r="O90" s="3">
        <v>0.05344907407407407</v>
      </c>
      <c r="P90" s="20" t="s">
        <v>0</v>
      </c>
      <c r="Q90" s="3">
        <v>0.06328703703703703</v>
      </c>
      <c r="R90" s="20" t="s">
        <v>0</v>
      </c>
      <c r="S90" s="3">
        <v>0.0719675925925926</v>
      </c>
      <c r="T90" s="20" t="s">
        <v>0</v>
      </c>
      <c r="U90" s="3">
        <v>0.08111111111111112</v>
      </c>
      <c r="V90" s="20" t="s">
        <v>0</v>
      </c>
      <c r="W90" s="3">
        <v>0.09105324074074074</v>
      </c>
      <c r="X90" s="20" t="s">
        <v>0</v>
      </c>
      <c r="Y90" s="3">
        <v>0.10237268518518518</v>
      </c>
      <c r="Z90" s="20" t="s">
        <v>0</v>
      </c>
      <c r="AA90" s="3">
        <v>0.11245370370370371</v>
      </c>
      <c r="AB90" s="20" t="s">
        <v>0</v>
      </c>
      <c r="AC90" s="3">
        <v>0.1218287037037037</v>
      </c>
      <c r="AD90" s="20" t="s">
        <v>0</v>
      </c>
      <c r="AE90" s="3">
        <v>0.13135416666666666</v>
      </c>
      <c r="AF90" s="20" t="s">
        <v>0</v>
      </c>
      <c r="AG90" s="3">
        <v>0.1461574074074074</v>
      </c>
      <c r="AH90" s="20" t="s">
        <v>0</v>
      </c>
      <c r="AI90" s="3">
        <v>0.1578587962962963</v>
      </c>
      <c r="AJ90" s="20" t="s">
        <v>0</v>
      </c>
      <c r="AK90" s="3">
        <v>0.1698263888888889</v>
      </c>
      <c r="AL90" s="20" t="s">
        <v>0</v>
      </c>
      <c r="AM90" s="3">
        <v>0.1789236111111111</v>
      </c>
      <c r="AN90" s="20" t="s">
        <v>0</v>
      </c>
      <c r="AO90" s="3">
        <v>0.190625</v>
      </c>
      <c r="AP90" s="20" t="s">
        <v>0</v>
      </c>
      <c r="AQ90" s="26">
        <v>0.2020833333333333</v>
      </c>
      <c r="AR90" s="222"/>
      <c r="AS90" s="223"/>
      <c r="AT90" s="240"/>
      <c r="AU90" s="223"/>
      <c r="AV90" s="241"/>
      <c r="AW90" s="138" t="s">
        <v>162</v>
      </c>
      <c r="AX90" s="83">
        <f>G91+M91+S91+Y91+AC91+AI91+AO91</f>
        <v>0.07003472222222222</v>
      </c>
      <c r="AY90" s="83">
        <f>G91+M91+S91+AC91</f>
        <v>0.03531250000000001</v>
      </c>
      <c r="AZ90" s="83">
        <f>AX90-AY90</f>
        <v>0.03472222222222221</v>
      </c>
      <c r="BA90" s="84">
        <v>4</v>
      </c>
      <c r="BB90" s="85">
        <f>AY90/BA90</f>
        <v>0.008828125000000003</v>
      </c>
      <c r="BC90" s="86">
        <v>3</v>
      </c>
      <c r="BD90" s="85">
        <f>AZ90/BC90</f>
        <v>0.01157407407407407</v>
      </c>
      <c r="BE90" s="86">
        <f>RANK(BB90,BB4:BB90,1)</f>
        <v>2</v>
      </c>
      <c r="BF90" s="87">
        <f>RANK(BD90,BD4:BD90,1)</f>
        <v>4</v>
      </c>
    </row>
    <row r="91" spans="1:58" ht="15.75" customHeight="1">
      <c r="A91" s="75"/>
      <c r="B91" s="76"/>
      <c r="C91" s="76"/>
      <c r="D91" s="76" t="s">
        <v>41</v>
      </c>
      <c r="E91" s="11">
        <f>E90-0</f>
        <v>0.007962962962962963</v>
      </c>
      <c r="F91" s="9"/>
      <c r="G91" s="9">
        <f>G90-E90</f>
        <v>0.008541666666666666</v>
      </c>
      <c r="H91" s="9"/>
      <c r="I91" s="9">
        <f>I90-G90</f>
        <v>0.00881944444444445</v>
      </c>
      <c r="J91" s="9"/>
      <c r="K91" s="9">
        <f>K90-I90</f>
        <v>0.01019675925925925</v>
      </c>
      <c r="L91" s="9"/>
      <c r="M91" s="9">
        <f>M90-K90</f>
        <v>0.008715277777777787</v>
      </c>
      <c r="N91" s="9"/>
      <c r="O91" s="9">
        <f>O90-M90</f>
        <v>0.009212962962962958</v>
      </c>
      <c r="P91" s="9"/>
      <c r="Q91" s="11">
        <f>Q90-O90</f>
        <v>0.009837962962962958</v>
      </c>
      <c r="R91" s="9"/>
      <c r="S91" s="9">
        <f>S90-Q90</f>
        <v>0.008680555555555566</v>
      </c>
      <c r="T91" s="9"/>
      <c r="U91" s="9">
        <f>U90-S90</f>
        <v>0.009143518518518523</v>
      </c>
      <c r="V91" s="9"/>
      <c r="W91" s="9">
        <f>W90-U90</f>
        <v>0.00994212962962962</v>
      </c>
      <c r="X91" s="9"/>
      <c r="Y91" s="9">
        <f>Y90-W90</f>
        <v>0.011319444444444438</v>
      </c>
      <c r="Z91" s="9"/>
      <c r="AA91" s="9">
        <f>AA90-Y90</f>
        <v>0.01008101851851853</v>
      </c>
      <c r="AB91" s="9"/>
      <c r="AC91" s="9">
        <f>AC90-AA90</f>
        <v>0.009374999999999994</v>
      </c>
      <c r="AD91" s="9"/>
      <c r="AE91" s="9">
        <f>AE90-AC90</f>
        <v>0.009525462962962958</v>
      </c>
      <c r="AF91" s="9"/>
      <c r="AG91" s="9">
        <f>AG90-AE90</f>
        <v>0.014803240740740742</v>
      </c>
      <c r="AH91" s="9"/>
      <c r="AI91" s="9">
        <f>AI90-AG90</f>
        <v>0.011701388888888886</v>
      </c>
      <c r="AJ91" s="9"/>
      <c r="AK91" s="9">
        <f>AK90-AI90</f>
        <v>0.011967592592592613</v>
      </c>
      <c r="AL91" s="9"/>
      <c r="AM91" s="9">
        <f>AM90-AK90</f>
        <v>0.009097222222222201</v>
      </c>
      <c r="AN91" s="9"/>
      <c r="AO91" s="9">
        <f>AO90-AM90</f>
        <v>0.011701388888888886</v>
      </c>
      <c r="AP91" s="9"/>
      <c r="AQ91" s="9">
        <f>AQ90-AO90</f>
        <v>0.01145833333333332</v>
      </c>
      <c r="AR91" s="222"/>
      <c r="AS91" s="223"/>
      <c r="AT91" s="240"/>
      <c r="AU91" s="223"/>
      <c r="AV91" s="241"/>
      <c r="AW91" s="93"/>
      <c r="AX91" s="121"/>
      <c r="AY91" s="121"/>
      <c r="AZ91" s="121"/>
      <c r="BA91" s="123"/>
      <c r="BB91" s="123"/>
      <c r="BC91" s="123"/>
      <c r="BD91" s="123"/>
      <c r="BE91" s="121"/>
      <c r="BF91" s="124"/>
    </row>
    <row r="92" spans="1:58" ht="3" customHeight="1" thickBot="1">
      <c r="A92" s="133"/>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5"/>
    </row>
    <row r="93" ht="13.5" thickTop="1"/>
  </sheetData>
  <sheetProtection/>
  <mergeCells count="103">
    <mergeCell ref="AU64:AU67"/>
    <mergeCell ref="AV64:AV67"/>
    <mergeCell ref="B64:B66"/>
    <mergeCell ref="AR64:AR67"/>
    <mergeCell ref="AS64:AS67"/>
    <mergeCell ref="AT64:AT67"/>
    <mergeCell ref="AU58:AU61"/>
    <mergeCell ref="AV58:AV61"/>
    <mergeCell ref="B58:B60"/>
    <mergeCell ref="AR58:AR61"/>
    <mergeCell ref="AS58:AS61"/>
    <mergeCell ref="AT58:AT61"/>
    <mergeCell ref="AU52:AU55"/>
    <mergeCell ref="AV52:AV55"/>
    <mergeCell ref="AV34:AV37"/>
    <mergeCell ref="AV4:AV7"/>
    <mergeCell ref="AV10:AV13"/>
    <mergeCell ref="AV22:AV25"/>
    <mergeCell ref="AV28:AV31"/>
    <mergeCell ref="B52:B54"/>
    <mergeCell ref="AR52:AR55"/>
    <mergeCell ref="AS52:AS55"/>
    <mergeCell ref="AT52:AT55"/>
    <mergeCell ref="BF1:BF2"/>
    <mergeCell ref="BB1:BB2"/>
    <mergeCell ref="BC1:BC2"/>
    <mergeCell ref="BD1:BD2"/>
    <mergeCell ref="BE1:BE2"/>
    <mergeCell ref="BA1:BA2"/>
    <mergeCell ref="AV46:AV49"/>
    <mergeCell ref="AV16:AV19"/>
    <mergeCell ref="AU40:AU43"/>
    <mergeCell ref="AU1:AU2"/>
    <mergeCell ref="AV40:AV43"/>
    <mergeCell ref="AW1:AZ1"/>
    <mergeCell ref="AV1:AV2"/>
    <mergeCell ref="AU4:AU7"/>
    <mergeCell ref="B40:B42"/>
    <mergeCell ref="AU22:AU25"/>
    <mergeCell ref="AS28:AS31"/>
    <mergeCell ref="AS40:AS43"/>
    <mergeCell ref="AT22:AT25"/>
    <mergeCell ref="AT28:AT31"/>
    <mergeCell ref="AT34:AT37"/>
    <mergeCell ref="AT40:AT43"/>
    <mergeCell ref="AS22:AS25"/>
    <mergeCell ref="B4:B6"/>
    <mergeCell ref="B10:B12"/>
    <mergeCell ref="B16:B18"/>
    <mergeCell ref="AR34:AR37"/>
    <mergeCell ref="AR4:AR7"/>
    <mergeCell ref="AR10:AR13"/>
    <mergeCell ref="AS10:AS13"/>
    <mergeCell ref="AU10:AU13"/>
    <mergeCell ref="AS16:AS19"/>
    <mergeCell ref="AU16:AU19"/>
    <mergeCell ref="AS34:AS37"/>
    <mergeCell ref="AU34:AU37"/>
    <mergeCell ref="AR46:AR49"/>
    <mergeCell ref="AR28:AR31"/>
    <mergeCell ref="AT46:AT49"/>
    <mergeCell ref="AS46:AS49"/>
    <mergeCell ref="AU46:AU49"/>
    <mergeCell ref="AR40:AR43"/>
    <mergeCell ref="AU28:AU31"/>
    <mergeCell ref="AS1:AS2"/>
    <mergeCell ref="AT1:AT2"/>
    <mergeCell ref="B70:B72"/>
    <mergeCell ref="AR70:AR73"/>
    <mergeCell ref="AS70:AS73"/>
    <mergeCell ref="AT70:AT73"/>
    <mergeCell ref="AT4:AT7"/>
    <mergeCell ref="AT10:AT13"/>
    <mergeCell ref="AT16:AT19"/>
    <mergeCell ref="AS4:AS7"/>
    <mergeCell ref="B82:B84"/>
    <mergeCell ref="AR82:AR85"/>
    <mergeCell ref="A1:AQ2"/>
    <mergeCell ref="AR1:AR2"/>
    <mergeCell ref="AR16:AR19"/>
    <mergeCell ref="AR22:AR25"/>
    <mergeCell ref="B46:B48"/>
    <mergeCell ref="B22:B24"/>
    <mergeCell ref="B28:B30"/>
    <mergeCell ref="B34:B36"/>
    <mergeCell ref="B76:B78"/>
    <mergeCell ref="AR76:AR79"/>
    <mergeCell ref="AS76:AS79"/>
    <mergeCell ref="AT76:AT79"/>
    <mergeCell ref="AU88:AU91"/>
    <mergeCell ref="AV88:AV91"/>
    <mergeCell ref="AU82:AU85"/>
    <mergeCell ref="AV82:AV85"/>
    <mergeCell ref="AS82:AS85"/>
    <mergeCell ref="AT82:AT85"/>
    <mergeCell ref="AU70:AU73"/>
    <mergeCell ref="AV70:AV73"/>
    <mergeCell ref="AU76:AU79"/>
    <mergeCell ref="AV76:AV79"/>
    <mergeCell ref="B88:B90"/>
    <mergeCell ref="AR88:AR91"/>
    <mergeCell ref="AS88:AS91"/>
    <mergeCell ref="AT88:AT91"/>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8" scale="5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F68"/>
  <sheetViews>
    <sheetView zoomScale="70" zoomScaleNormal="70" zoomScalePageLayoutView="0" workbookViewId="0" topLeftCell="A1">
      <pane xSplit="3" ySplit="2" topLeftCell="D24" activePane="bottomRight" state="frozen"/>
      <selection pane="topLeft" activeCell="A1" sqref="A1"/>
      <selection pane="topRight" activeCell="D1" sqref="D1"/>
      <selection pane="bottomLeft" activeCell="A3" sqref="A3"/>
      <selection pane="bottomRight" activeCell="E73" sqref="E73"/>
    </sheetView>
  </sheetViews>
  <sheetFormatPr defaultColWidth="9.140625" defaultRowHeight="12.75"/>
  <cols>
    <col min="1" max="1" width="4.7109375" style="0" customWidth="1"/>
    <col min="2" max="2" width="6.421875" style="0" customWidth="1"/>
    <col min="3" max="3" width="21.00390625" style="0" bestFit="1" customWidth="1"/>
    <col min="4" max="4" width="10.140625" style="0" customWidth="1"/>
    <col min="5" max="5" width="8.57421875" style="0" customWidth="1"/>
    <col min="6" max="6" width="3.00390625" style="0" bestFit="1" customWidth="1"/>
    <col min="7" max="7" width="7.7109375" style="0" customWidth="1"/>
    <col min="8" max="8" width="3.00390625" style="0" bestFit="1" customWidth="1"/>
    <col min="9" max="9" width="7.7109375" style="0" customWidth="1"/>
    <col min="10" max="10" width="3.00390625" style="0" bestFit="1" customWidth="1"/>
    <col min="11" max="11" width="7.7109375" style="0" customWidth="1"/>
    <col min="12" max="12" width="3.00390625" style="0" bestFit="1" customWidth="1"/>
    <col min="13" max="13" width="7.7109375" style="0" customWidth="1"/>
    <col min="14" max="14" width="3.00390625" style="0" bestFit="1" customWidth="1"/>
    <col min="15" max="15" width="7.7109375" style="0" customWidth="1"/>
    <col min="16" max="16" width="3.00390625" style="0" bestFit="1" customWidth="1"/>
    <col min="17" max="17" width="7.7109375" style="0" customWidth="1"/>
    <col min="18" max="18" width="3.00390625" style="0" bestFit="1" customWidth="1"/>
    <col min="19" max="19" width="7.7109375" style="0" customWidth="1"/>
    <col min="20" max="20" width="3.00390625" style="0" bestFit="1" customWidth="1"/>
    <col min="21" max="21" width="7.7109375" style="0" customWidth="1"/>
    <col min="22" max="22" width="3.00390625" style="0" bestFit="1" customWidth="1"/>
    <col min="23" max="23" width="7.7109375" style="0" customWidth="1"/>
    <col min="24" max="24" width="3.00390625" style="0" bestFit="1" customWidth="1"/>
    <col min="25" max="25" width="7.7109375" style="0" customWidth="1"/>
    <col min="26" max="26" width="3.00390625" style="0" bestFit="1" customWidth="1"/>
    <col min="27" max="27" width="7.7109375" style="0" customWidth="1"/>
    <col min="28" max="28" width="3.00390625" style="0" bestFit="1" customWidth="1"/>
    <col min="29" max="29" width="7.7109375" style="0" customWidth="1"/>
    <col min="30" max="30" width="3.00390625" style="0" bestFit="1" customWidth="1"/>
    <col min="31" max="31" width="7.7109375" style="0" customWidth="1"/>
    <col min="32" max="32" width="3.00390625" style="0" bestFit="1" customWidth="1"/>
    <col min="33" max="33" width="7.7109375" style="0" customWidth="1"/>
    <col min="34" max="34" width="3.00390625" style="0" bestFit="1" customWidth="1"/>
    <col min="35" max="35" width="7.7109375" style="0" customWidth="1"/>
    <col min="36" max="36" width="3.00390625" style="0" bestFit="1" customWidth="1"/>
    <col min="37" max="37" width="7.7109375" style="0" customWidth="1"/>
    <col min="38" max="38" width="3.00390625" style="0" bestFit="1" customWidth="1"/>
    <col min="39" max="39" width="7.7109375" style="0" customWidth="1"/>
    <col min="40" max="40" width="3.00390625" style="0" bestFit="1" customWidth="1"/>
    <col min="41" max="41" width="7.7109375" style="0" customWidth="1"/>
    <col min="42" max="42" width="3.00390625" style="0" bestFit="1" customWidth="1"/>
    <col min="43" max="43" width="8.7109375" style="0" bestFit="1" customWidth="1"/>
    <col min="44" max="44" width="8.140625" style="0" customWidth="1"/>
    <col min="45" max="45" width="9.421875" style="0" bestFit="1" customWidth="1"/>
    <col min="46" max="46" width="7.140625" style="0" customWidth="1"/>
    <col min="47" max="47" width="9.421875" style="0" bestFit="1" customWidth="1"/>
    <col min="48" max="48" width="7.140625" style="0" customWidth="1"/>
    <col min="49" max="49" width="7.28125" style="0" customWidth="1"/>
    <col min="50" max="50" width="13.00390625" style="0" bestFit="1" customWidth="1"/>
    <col min="51" max="52" width="9.421875" style="0" bestFit="1" customWidth="1"/>
    <col min="53" max="53" width="5.57421875" style="0" bestFit="1" customWidth="1"/>
    <col min="55" max="55" width="5.57421875" style="0" bestFit="1" customWidth="1"/>
    <col min="57" max="57" width="9.00390625" style="0" customWidth="1"/>
    <col min="58" max="58" width="9.421875" style="0" customWidth="1"/>
  </cols>
  <sheetData>
    <row r="1" spans="1:58" ht="27" customHeight="1">
      <c r="A1" s="220" t="s">
        <v>207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18" t="s">
        <v>73</v>
      </c>
      <c r="AS1" s="218" t="s">
        <v>71</v>
      </c>
      <c r="AT1" s="218" t="s">
        <v>75</v>
      </c>
      <c r="AU1" s="218" t="s">
        <v>72</v>
      </c>
      <c r="AV1" s="218" t="s">
        <v>74</v>
      </c>
      <c r="AW1" s="219" t="s">
        <v>76</v>
      </c>
      <c r="AX1" s="219"/>
      <c r="AY1" s="219"/>
      <c r="AZ1" s="219"/>
      <c r="BA1" s="218" t="s">
        <v>82</v>
      </c>
      <c r="BB1" s="218" t="s">
        <v>83</v>
      </c>
      <c r="BC1" s="218" t="s">
        <v>81</v>
      </c>
      <c r="BD1" s="218" t="s">
        <v>84</v>
      </c>
      <c r="BE1" s="218" t="s">
        <v>85</v>
      </c>
      <c r="BF1" s="218" t="s">
        <v>86</v>
      </c>
    </row>
    <row r="2" spans="1:58" ht="14.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18"/>
      <c r="AS2" s="218"/>
      <c r="AT2" s="218"/>
      <c r="AU2" s="218"/>
      <c r="AV2" s="218"/>
      <c r="AW2" s="14" t="s">
        <v>80</v>
      </c>
      <c r="AX2" s="1" t="s">
        <v>77</v>
      </c>
      <c r="AY2" s="1" t="s">
        <v>78</v>
      </c>
      <c r="AZ2" s="1" t="s">
        <v>79</v>
      </c>
      <c r="BA2" s="218"/>
      <c r="BB2" s="218"/>
      <c r="BC2" s="218"/>
      <c r="BD2" s="218"/>
      <c r="BE2" s="218"/>
      <c r="BF2" s="218"/>
    </row>
    <row r="3" spans="1:56" ht="12.75">
      <c r="A3" t="s">
        <v>43</v>
      </c>
      <c r="B3" t="s">
        <v>64</v>
      </c>
      <c r="C3" s="1" t="s">
        <v>90</v>
      </c>
      <c r="D3" t="s">
        <v>44</v>
      </c>
      <c r="E3" s="1" t="s">
        <v>0</v>
      </c>
      <c r="F3" s="1"/>
      <c r="G3" s="1" t="s">
        <v>1</v>
      </c>
      <c r="H3" s="1"/>
      <c r="I3" s="1" t="s">
        <v>2</v>
      </c>
      <c r="J3" s="1"/>
      <c r="K3" s="1" t="s">
        <v>3</v>
      </c>
      <c r="L3" s="1"/>
      <c r="M3" s="1" t="s">
        <v>4</v>
      </c>
      <c r="N3" s="1"/>
      <c r="O3" s="1" t="s">
        <v>5</v>
      </c>
      <c r="P3" s="1"/>
      <c r="Q3" s="1" t="s">
        <v>6</v>
      </c>
      <c r="R3" s="1"/>
      <c r="S3" s="1" t="s">
        <v>7</v>
      </c>
      <c r="T3" s="1"/>
      <c r="U3" s="1" t="s">
        <v>8</v>
      </c>
      <c r="V3" s="1"/>
      <c r="W3" s="1" t="s">
        <v>9</v>
      </c>
      <c r="X3" s="1"/>
      <c r="Y3" s="1" t="s">
        <v>10</v>
      </c>
      <c r="Z3" s="1"/>
      <c r="AA3" s="1" t="s">
        <v>11</v>
      </c>
      <c r="AB3" s="1"/>
      <c r="AC3" s="1" t="s">
        <v>12</v>
      </c>
      <c r="AD3" s="1"/>
      <c r="AE3" s="1" t="s">
        <v>13</v>
      </c>
      <c r="AF3" s="1"/>
      <c r="AG3" s="1" t="s">
        <v>14</v>
      </c>
      <c r="AH3" s="1"/>
      <c r="AI3" s="1" t="s">
        <v>15</v>
      </c>
      <c r="AJ3" s="1"/>
      <c r="AK3" s="1" t="s">
        <v>16</v>
      </c>
      <c r="AL3" s="1"/>
      <c r="AM3" s="1" t="s">
        <v>17</v>
      </c>
      <c r="AN3" s="1"/>
      <c r="AO3" s="1" t="s">
        <v>18</v>
      </c>
      <c r="AP3" s="1"/>
      <c r="AQ3" s="1" t="s">
        <v>19</v>
      </c>
      <c r="AR3" s="13"/>
      <c r="AS3" s="13"/>
      <c r="AT3" s="13"/>
      <c r="AU3" s="13"/>
      <c r="AV3" s="13"/>
      <c r="AW3" s="13"/>
      <c r="AX3" s="1"/>
      <c r="AY3" s="1"/>
      <c r="AZ3" s="1"/>
      <c r="BA3" s="1"/>
      <c r="BB3" s="1"/>
      <c r="BC3" s="1"/>
      <c r="BD3" s="1"/>
    </row>
    <row r="4" spans="1:58" ht="15" customHeight="1">
      <c r="A4" s="43" t="s">
        <v>110</v>
      </c>
      <c r="B4" s="206" t="s">
        <v>1</v>
      </c>
      <c r="C4" s="64" t="s">
        <v>88</v>
      </c>
      <c r="D4" t="s">
        <v>38</v>
      </c>
      <c r="E4" s="1" t="s">
        <v>149</v>
      </c>
      <c r="F4" s="1"/>
      <c r="G4" s="1" t="s">
        <v>46</v>
      </c>
      <c r="H4" s="1"/>
      <c r="I4" s="1" t="s">
        <v>150</v>
      </c>
      <c r="J4" s="1"/>
      <c r="K4" s="1" t="s">
        <v>150</v>
      </c>
      <c r="L4" s="1"/>
      <c r="M4" s="1" t="s">
        <v>149</v>
      </c>
      <c r="N4" s="1"/>
      <c r="O4" s="1" t="s">
        <v>46</v>
      </c>
      <c r="P4" s="1"/>
      <c r="Q4" s="1" t="s">
        <v>150</v>
      </c>
      <c r="R4" s="1"/>
      <c r="S4" s="1" t="s">
        <v>150</v>
      </c>
      <c r="T4" s="1"/>
      <c r="U4" s="1" t="s">
        <v>149</v>
      </c>
      <c r="V4" s="1"/>
      <c r="W4" s="1" t="s">
        <v>46</v>
      </c>
      <c r="X4" s="1"/>
      <c r="Y4" s="1" t="s">
        <v>150</v>
      </c>
      <c r="Z4" s="1"/>
      <c r="AA4" s="1" t="s">
        <v>149</v>
      </c>
      <c r="AB4" s="1"/>
      <c r="AC4" s="1" t="s">
        <v>46</v>
      </c>
      <c r="AD4" s="1"/>
      <c r="AE4" s="1" t="s">
        <v>150</v>
      </c>
      <c r="AF4" s="1"/>
      <c r="AG4" s="1" t="s">
        <v>46</v>
      </c>
      <c r="AH4" s="1"/>
      <c r="AI4" s="1" t="s">
        <v>149</v>
      </c>
      <c r="AJ4" s="1"/>
      <c r="AK4" s="1" t="s">
        <v>46</v>
      </c>
      <c r="AL4" s="1"/>
      <c r="AM4" s="1" t="s">
        <v>150</v>
      </c>
      <c r="AN4" s="1"/>
      <c r="AO4" s="1" t="s">
        <v>149</v>
      </c>
      <c r="AP4" s="1"/>
      <c r="AQ4" s="1" t="s">
        <v>46</v>
      </c>
      <c r="AR4" s="211" t="s">
        <v>1</v>
      </c>
      <c r="AS4" s="207">
        <f>E7+G7+M7+U7+AC7+AE7+AG7+AK7+AM7+AQ7</f>
        <v>0.1022453703703704</v>
      </c>
      <c r="AT4" s="214" t="s">
        <v>2</v>
      </c>
      <c r="AU4" s="207">
        <f>AQ6-AS4</f>
        <v>0.11943287037037034</v>
      </c>
      <c r="AV4" s="209" t="s">
        <v>0</v>
      </c>
      <c r="AW4" s="45" t="s">
        <v>110</v>
      </c>
      <c r="AX4" s="46">
        <f>I7+K7+Q7+S7+Y7+AE7+AM7</f>
        <v>0.07783564814814817</v>
      </c>
      <c r="AY4" s="46">
        <f>AE7+AM7</f>
        <v>0.023275462962962984</v>
      </c>
      <c r="AZ4" s="46">
        <f>AX4-AY4</f>
        <v>0.054560185185185184</v>
      </c>
      <c r="BA4" s="47">
        <v>2</v>
      </c>
      <c r="BB4" s="48">
        <f>AY4/BA4</f>
        <v>0.011637731481481492</v>
      </c>
      <c r="BC4" s="49">
        <v>5</v>
      </c>
      <c r="BD4" s="48">
        <f>AZ4/BC4</f>
        <v>0.010912037037037036</v>
      </c>
      <c r="BE4" s="49">
        <f>RANK(BB4,BB4:BB66,1)</f>
        <v>21</v>
      </c>
      <c r="BF4" s="49">
        <f>RANK(BD4,BD4:BD66,1)</f>
        <v>1</v>
      </c>
    </row>
    <row r="5" spans="1:58" ht="15" customHeight="1">
      <c r="A5" s="43" t="s">
        <v>114</v>
      </c>
      <c r="B5" s="206"/>
      <c r="C5" s="42" t="s">
        <v>89</v>
      </c>
      <c r="D5" s="2" t="s">
        <v>42</v>
      </c>
      <c r="E5" s="4" t="s">
        <v>46</v>
      </c>
      <c r="F5" s="4"/>
      <c r="G5" s="4" t="s">
        <v>46</v>
      </c>
      <c r="H5" s="4"/>
      <c r="I5" s="1" t="s">
        <v>45</v>
      </c>
      <c r="J5" s="1"/>
      <c r="K5" s="1" t="s">
        <v>45</v>
      </c>
      <c r="L5" s="1"/>
      <c r="M5" s="1" t="s">
        <v>46</v>
      </c>
      <c r="N5" s="1"/>
      <c r="O5" s="1" t="s">
        <v>45</v>
      </c>
      <c r="P5" s="1"/>
      <c r="Q5" s="1" t="s">
        <v>45</v>
      </c>
      <c r="R5" s="1"/>
      <c r="S5" s="1" t="s">
        <v>45</v>
      </c>
      <c r="T5" s="1"/>
      <c r="U5" s="1" t="s">
        <v>46</v>
      </c>
      <c r="V5" s="1"/>
      <c r="W5" s="1" t="s">
        <v>45</v>
      </c>
      <c r="X5" s="1"/>
      <c r="Y5" s="1" t="s">
        <v>45</v>
      </c>
      <c r="Z5" s="1"/>
      <c r="AA5" s="1" t="s">
        <v>45</v>
      </c>
      <c r="AB5" s="1"/>
      <c r="AC5" s="1" t="s">
        <v>46</v>
      </c>
      <c r="AD5" s="1"/>
      <c r="AE5" s="1" t="s">
        <v>46</v>
      </c>
      <c r="AF5" s="1"/>
      <c r="AG5" s="1" t="s">
        <v>46</v>
      </c>
      <c r="AH5" s="1"/>
      <c r="AI5" s="1" t="s">
        <v>45</v>
      </c>
      <c r="AJ5" s="1"/>
      <c r="AK5" s="1" t="s">
        <v>46</v>
      </c>
      <c r="AL5" s="1"/>
      <c r="AM5" s="1" t="s">
        <v>46</v>
      </c>
      <c r="AN5" s="1"/>
      <c r="AO5" s="1" t="s">
        <v>45</v>
      </c>
      <c r="AP5" s="1"/>
      <c r="AQ5" s="1" t="s">
        <v>46</v>
      </c>
      <c r="AR5" s="211"/>
      <c r="AS5" s="207"/>
      <c r="AT5" s="214"/>
      <c r="AU5" s="207"/>
      <c r="AV5" s="209"/>
      <c r="AW5" s="45" t="s">
        <v>114</v>
      </c>
      <c r="AX5" s="46">
        <f>G7+O7+W7+AC7+AG7+AK7+AQ7</f>
        <v>0.0784259259259259</v>
      </c>
      <c r="AY5" s="46">
        <f>G7+AC7+AG7+AK7+AQ7</f>
        <v>0.05045138888888888</v>
      </c>
      <c r="AZ5" s="46">
        <f>AX5-AY5</f>
        <v>0.02797453703703702</v>
      </c>
      <c r="BA5" s="47">
        <v>5</v>
      </c>
      <c r="BB5" s="48">
        <f>AY5/BA5</f>
        <v>0.010090277777777776</v>
      </c>
      <c r="BC5" s="49">
        <v>2</v>
      </c>
      <c r="BD5" s="48">
        <f>AZ5/BC5</f>
        <v>0.01398726851851851</v>
      </c>
      <c r="BE5" s="49">
        <f>RANK(BB5,BB4:BB66,1)</f>
        <v>10</v>
      </c>
      <c r="BF5" s="49">
        <f>RANK(BD5,BD4:BD66,1)</f>
        <v>14</v>
      </c>
    </row>
    <row r="6" spans="1:58" ht="15" customHeight="1">
      <c r="A6" s="43" t="s">
        <v>115</v>
      </c>
      <c r="B6" s="206"/>
      <c r="C6" s="42" t="s">
        <v>87</v>
      </c>
      <c r="D6" t="s">
        <v>40</v>
      </c>
      <c r="E6" s="3">
        <v>0.009305555555555555</v>
      </c>
      <c r="F6" s="67" t="s">
        <v>3</v>
      </c>
      <c r="G6" s="44">
        <v>0.01877314814814815</v>
      </c>
      <c r="H6" s="20" t="s">
        <v>1</v>
      </c>
      <c r="I6" s="3">
        <v>0.02929398148148148</v>
      </c>
      <c r="J6" s="20" t="s">
        <v>1</v>
      </c>
      <c r="K6" s="3">
        <v>0.04034722222222222</v>
      </c>
      <c r="L6" s="20" t="s">
        <v>1</v>
      </c>
      <c r="M6" s="3">
        <v>0.04986111111111111</v>
      </c>
      <c r="N6" s="20" t="s">
        <v>1</v>
      </c>
      <c r="O6" s="3">
        <v>0.06373842592592592</v>
      </c>
      <c r="P6" s="20" t="s">
        <v>1</v>
      </c>
      <c r="Q6" s="3">
        <v>0.07462962962962963</v>
      </c>
      <c r="R6" s="20" t="s">
        <v>1</v>
      </c>
      <c r="S6" s="3">
        <v>0.08576388888888888</v>
      </c>
      <c r="T6" s="20" t="s">
        <v>1</v>
      </c>
      <c r="U6" s="3">
        <v>0.09546296296296297</v>
      </c>
      <c r="V6" s="20" t="s">
        <v>1</v>
      </c>
      <c r="W6" s="3">
        <v>0.10956018518518518</v>
      </c>
      <c r="X6" s="20" t="s">
        <v>1</v>
      </c>
      <c r="Y6" s="3">
        <v>0.12052083333333334</v>
      </c>
      <c r="Z6" s="20" t="s">
        <v>1</v>
      </c>
      <c r="AA6" s="3">
        <v>0.1325925925925926</v>
      </c>
      <c r="AB6" s="20" t="s">
        <v>1</v>
      </c>
      <c r="AC6" s="3">
        <v>0.14253472222222222</v>
      </c>
      <c r="AD6" s="20" t="s">
        <v>1</v>
      </c>
      <c r="AE6" s="3">
        <v>0.15416666666666667</v>
      </c>
      <c r="AF6" s="20" t="s">
        <v>1</v>
      </c>
      <c r="AG6" s="3">
        <v>0.16435185185185186</v>
      </c>
      <c r="AH6" s="20" t="s">
        <v>1</v>
      </c>
      <c r="AI6" s="3">
        <v>0.17663194444444444</v>
      </c>
      <c r="AJ6" s="20" t="s">
        <v>1</v>
      </c>
      <c r="AK6" s="3">
        <v>0.1870023148148148</v>
      </c>
      <c r="AL6" s="20" t="s">
        <v>1</v>
      </c>
      <c r="AM6" s="3">
        <v>0.19864583333333333</v>
      </c>
      <c r="AN6" s="20" t="s">
        <v>1</v>
      </c>
      <c r="AO6" s="3">
        <v>0.21119212962962963</v>
      </c>
      <c r="AP6" s="20" t="s">
        <v>1</v>
      </c>
      <c r="AQ6" s="26">
        <v>0.22167824074074075</v>
      </c>
      <c r="AR6" s="211"/>
      <c r="AS6" s="207"/>
      <c r="AT6" s="214"/>
      <c r="AU6" s="207"/>
      <c r="AV6" s="209"/>
      <c r="AW6" s="45" t="s">
        <v>115</v>
      </c>
      <c r="AX6" s="46">
        <f>E7+M7+U7+AA7+AI7+AO7</f>
        <v>0.06541666666666668</v>
      </c>
      <c r="AY6" s="46">
        <f>E7+M7+U7</f>
        <v>0.02851851851851854</v>
      </c>
      <c r="AZ6" s="46">
        <f>AX6-AY6</f>
        <v>0.03689814814814814</v>
      </c>
      <c r="BA6" s="47">
        <v>3</v>
      </c>
      <c r="BB6" s="48">
        <f>AY6/BA6</f>
        <v>0.00950617283950618</v>
      </c>
      <c r="BC6" s="49">
        <v>3</v>
      </c>
      <c r="BD6" s="48">
        <f>AZ6/BC6</f>
        <v>0.012299382716049379</v>
      </c>
      <c r="BE6" s="49">
        <f>RANK(BB6,BB4:BB66,1)</f>
        <v>5</v>
      </c>
      <c r="BF6" s="49">
        <f>RANK(BD6,BD4:BD66,1)</f>
        <v>5</v>
      </c>
    </row>
    <row r="7" spans="4:58" s="5" customFormat="1" ht="15">
      <c r="D7" s="6" t="s">
        <v>41</v>
      </c>
      <c r="E7" s="8">
        <f>E6-0</f>
        <v>0.009305555555555555</v>
      </c>
      <c r="F7" s="11"/>
      <c r="G7" s="8">
        <f>G6-E6</f>
        <v>0.009467592592592595</v>
      </c>
      <c r="H7" s="9"/>
      <c r="I7" s="65">
        <f>I6-G6</f>
        <v>0.01052083333333333</v>
      </c>
      <c r="J7" s="9"/>
      <c r="K7" s="8">
        <f>K6-I6</f>
        <v>0.011053240740740742</v>
      </c>
      <c r="L7" s="8"/>
      <c r="M7" s="8">
        <f>M6-K6</f>
        <v>0.009513888888888891</v>
      </c>
      <c r="N7" s="8"/>
      <c r="O7" s="8">
        <f>O6-M6</f>
        <v>0.013877314814814808</v>
      </c>
      <c r="P7" s="8"/>
      <c r="Q7" s="8">
        <f>Q6-O6</f>
        <v>0.010891203703703708</v>
      </c>
      <c r="R7" s="8"/>
      <c r="S7" s="8">
        <f>S6-Q6</f>
        <v>0.011134259259259247</v>
      </c>
      <c r="T7" s="8"/>
      <c r="U7" s="8">
        <f>U6-S6</f>
        <v>0.009699074074074096</v>
      </c>
      <c r="V7" s="8"/>
      <c r="W7" s="8">
        <f>W6-U6</f>
        <v>0.014097222222222205</v>
      </c>
      <c r="X7" s="8"/>
      <c r="Y7" s="8">
        <f>Y6-W6</f>
        <v>0.010960648148148164</v>
      </c>
      <c r="Z7" s="8"/>
      <c r="AA7" s="8">
        <f>AA6-Y6</f>
        <v>0.012071759259259254</v>
      </c>
      <c r="AB7" s="8"/>
      <c r="AC7" s="8">
        <f>AC6-AA6</f>
        <v>0.00994212962962962</v>
      </c>
      <c r="AD7" s="8"/>
      <c r="AE7" s="8">
        <f>AE6-AC6</f>
        <v>0.011631944444444459</v>
      </c>
      <c r="AF7" s="8"/>
      <c r="AG7" s="8">
        <f>AG6-AE6</f>
        <v>0.010185185185185186</v>
      </c>
      <c r="AH7" s="8"/>
      <c r="AI7" s="8">
        <f>AI6-AG6</f>
        <v>0.012280092592592579</v>
      </c>
      <c r="AJ7" s="8"/>
      <c r="AK7" s="8">
        <f>AK6-AI6</f>
        <v>0.010370370370370363</v>
      </c>
      <c r="AL7" s="8"/>
      <c r="AM7" s="8">
        <f>AM6-AK6</f>
        <v>0.011643518518518525</v>
      </c>
      <c r="AN7" s="8"/>
      <c r="AO7" s="8">
        <f>AO6-AM6</f>
        <v>0.012546296296296305</v>
      </c>
      <c r="AP7" s="8"/>
      <c r="AQ7" s="8">
        <f>AQ6-AO6</f>
        <v>0.010486111111111113</v>
      </c>
      <c r="AR7" s="211"/>
      <c r="AS7" s="207"/>
      <c r="AT7" s="214"/>
      <c r="AU7" s="207"/>
      <c r="AV7" s="209"/>
      <c r="AW7" s="50"/>
      <c r="AX7" s="51"/>
      <c r="AY7" s="52"/>
      <c r="AZ7" s="52"/>
      <c r="BA7" s="53"/>
      <c r="BB7" s="54"/>
      <c r="BC7" s="52"/>
      <c r="BD7" s="54"/>
      <c r="BE7" s="49"/>
      <c r="BF7" s="49"/>
    </row>
    <row r="8" spans="1:58" ht="3" customHeight="1">
      <c r="A8" s="18"/>
      <c r="B8" s="18"/>
      <c r="C8" s="18"/>
      <c r="D8" s="18"/>
      <c r="E8" s="18"/>
      <c r="F8" s="68"/>
      <c r="G8" s="18"/>
      <c r="H8" s="36"/>
      <c r="I8" s="18"/>
      <c r="J8" s="36"/>
      <c r="K8" s="18"/>
      <c r="L8" s="18"/>
      <c r="M8" s="18"/>
      <c r="N8" s="18"/>
      <c r="O8" s="18"/>
      <c r="P8" s="35"/>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9"/>
      <c r="AU8" s="18"/>
      <c r="AV8" s="18"/>
      <c r="AW8" s="55"/>
      <c r="AX8" s="55"/>
      <c r="AY8" s="55"/>
      <c r="AZ8" s="55"/>
      <c r="BA8" s="56"/>
      <c r="BB8" s="57"/>
      <c r="BC8" s="55"/>
      <c r="BD8" s="57"/>
      <c r="BE8" s="55"/>
      <c r="BF8" s="55"/>
    </row>
    <row r="9" spans="1:58" ht="12.75" customHeight="1">
      <c r="A9" t="s">
        <v>43</v>
      </c>
      <c r="C9" s="1" t="s">
        <v>98</v>
      </c>
      <c r="D9" t="s">
        <v>44</v>
      </c>
      <c r="E9" s="1" t="s">
        <v>0</v>
      </c>
      <c r="F9" s="69"/>
      <c r="G9" s="1" t="s">
        <v>1</v>
      </c>
      <c r="H9" s="15"/>
      <c r="I9" s="1" t="s">
        <v>2</v>
      </c>
      <c r="J9" s="15"/>
      <c r="K9" s="1" t="s">
        <v>3</v>
      </c>
      <c r="L9" s="1"/>
      <c r="M9" s="1" t="s">
        <v>4</v>
      </c>
      <c r="N9" s="1"/>
      <c r="O9" s="1" t="s">
        <v>5</v>
      </c>
      <c r="P9" s="14"/>
      <c r="Q9" s="1" t="s">
        <v>6</v>
      </c>
      <c r="R9" s="39"/>
      <c r="S9" s="1" t="s">
        <v>7</v>
      </c>
      <c r="T9" s="1"/>
      <c r="U9" s="1" t="s">
        <v>8</v>
      </c>
      <c r="V9" s="1"/>
      <c r="W9" s="1" t="s">
        <v>9</v>
      </c>
      <c r="X9" s="1"/>
      <c r="Y9" s="1" t="s">
        <v>10</v>
      </c>
      <c r="Z9" s="1"/>
      <c r="AA9" s="1" t="s">
        <v>11</v>
      </c>
      <c r="AB9" s="1"/>
      <c r="AC9" s="1" t="s">
        <v>12</v>
      </c>
      <c r="AD9" s="1"/>
      <c r="AE9" s="1" t="s">
        <v>13</v>
      </c>
      <c r="AF9" s="1"/>
      <c r="AG9" s="1" t="s">
        <v>14</v>
      </c>
      <c r="AH9" s="1"/>
      <c r="AI9" s="1" t="s">
        <v>15</v>
      </c>
      <c r="AJ9" s="1"/>
      <c r="AK9" s="1" t="s">
        <v>16</v>
      </c>
      <c r="AL9" s="1"/>
      <c r="AM9" s="1" t="s">
        <v>17</v>
      </c>
      <c r="AN9" s="1"/>
      <c r="AO9" s="1" t="s">
        <v>18</v>
      </c>
      <c r="AP9" s="1"/>
      <c r="AQ9" s="1" t="s">
        <v>19</v>
      </c>
      <c r="AT9" s="12"/>
      <c r="AW9" s="49"/>
      <c r="AX9" s="49"/>
      <c r="AY9" s="49"/>
      <c r="AZ9" s="49"/>
      <c r="BA9" s="47"/>
      <c r="BB9" s="48"/>
      <c r="BC9" s="49"/>
      <c r="BD9" s="48"/>
      <c r="BE9" s="49"/>
      <c r="BF9" s="49"/>
    </row>
    <row r="10" spans="1:58" ht="12.75" customHeight="1">
      <c r="A10" s="43" t="s">
        <v>111</v>
      </c>
      <c r="B10" s="206" t="s">
        <v>3</v>
      </c>
      <c r="C10" s="42" t="s">
        <v>63</v>
      </c>
      <c r="D10" t="s">
        <v>38</v>
      </c>
      <c r="E10" s="1" t="s">
        <v>149</v>
      </c>
      <c r="F10" s="69"/>
      <c r="G10" s="1" t="s">
        <v>149</v>
      </c>
      <c r="H10" s="15"/>
      <c r="I10" s="1" t="s">
        <v>150</v>
      </c>
      <c r="J10" s="15"/>
      <c r="K10" s="1" t="s">
        <v>46</v>
      </c>
      <c r="L10" s="1"/>
      <c r="M10" s="1" t="s">
        <v>149</v>
      </c>
      <c r="N10" s="1"/>
      <c r="O10" s="1" t="s">
        <v>150</v>
      </c>
      <c r="P10" s="14"/>
      <c r="Q10" s="1" t="s">
        <v>46</v>
      </c>
      <c r="R10" s="1"/>
      <c r="S10" s="1" t="s">
        <v>149</v>
      </c>
      <c r="T10" s="1"/>
      <c r="U10" s="1" t="s">
        <v>150</v>
      </c>
      <c r="V10" s="1"/>
      <c r="W10" s="1" t="s">
        <v>46</v>
      </c>
      <c r="X10" s="1"/>
      <c r="Y10" s="1" t="s">
        <v>149</v>
      </c>
      <c r="Z10" s="1"/>
      <c r="AA10" s="1" t="s">
        <v>150</v>
      </c>
      <c r="AB10" s="1"/>
      <c r="AC10" s="1" t="s">
        <v>46</v>
      </c>
      <c r="AD10" s="1"/>
      <c r="AE10" s="1" t="s">
        <v>149</v>
      </c>
      <c r="AF10" s="1"/>
      <c r="AG10" s="1" t="s">
        <v>46</v>
      </c>
      <c r="AH10" s="1"/>
      <c r="AI10" s="1" t="s">
        <v>150</v>
      </c>
      <c r="AJ10" s="1"/>
      <c r="AK10" s="1" t="s">
        <v>149</v>
      </c>
      <c r="AL10" s="1"/>
      <c r="AM10" s="1" t="s">
        <v>46</v>
      </c>
      <c r="AN10" s="1"/>
      <c r="AO10" s="1" t="s">
        <v>150</v>
      </c>
      <c r="AP10" s="1"/>
      <c r="AQ10" s="1" t="s">
        <v>149</v>
      </c>
      <c r="AR10" s="211" t="s">
        <v>5</v>
      </c>
      <c r="AS10" s="207">
        <f>I13+K13+M13+O13+Q13+S13+U13+AA13+AG13+AK13</f>
        <v>0.10469907407407408</v>
      </c>
      <c r="AT10" s="214" t="s">
        <v>3</v>
      </c>
      <c r="AU10" s="207">
        <f>AQ12-AS10</f>
        <v>0.14090277777777774</v>
      </c>
      <c r="AV10" s="209" t="s">
        <v>6</v>
      </c>
      <c r="AW10" s="45" t="s">
        <v>111</v>
      </c>
      <c r="AX10" s="46">
        <f>I13+O13+U13+AA13+AI13+AO13</f>
        <v>0.06753472222222223</v>
      </c>
      <c r="AY10" s="46">
        <f>I13+O13+U13+AA13</f>
        <v>0.03896990740740741</v>
      </c>
      <c r="AZ10" s="46">
        <f>AX10-AY10</f>
        <v>0.02856481481481482</v>
      </c>
      <c r="BA10" s="47">
        <v>4</v>
      </c>
      <c r="BB10" s="48">
        <f>AY10/BA10</f>
        <v>0.009742476851851853</v>
      </c>
      <c r="BC10" s="49">
        <v>2</v>
      </c>
      <c r="BD10" s="48">
        <f>AZ10/BC10</f>
        <v>0.01428240740740741</v>
      </c>
      <c r="BE10" s="49">
        <f>RANK(BB10,BB4:BB66,1)</f>
        <v>7</v>
      </c>
      <c r="BF10" s="49">
        <f>RANK(BD10,BD4:BD66,1)</f>
        <v>17</v>
      </c>
    </row>
    <row r="11" spans="1:58" ht="12.75" customHeight="1">
      <c r="A11" s="43" t="s">
        <v>113</v>
      </c>
      <c r="B11" s="206"/>
      <c r="C11" s="42" t="s">
        <v>91</v>
      </c>
      <c r="D11" s="2" t="s">
        <v>42</v>
      </c>
      <c r="E11" s="4" t="s">
        <v>45</v>
      </c>
      <c r="F11" s="70"/>
      <c r="G11" s="4" t="s">
        <v>45</v>
      </c>
      <c r="H11" s="71"/>
      <c r="I11" s="4" t="s">
        <v>46</v>
      </c>
      <c r="J11" s="71"/>
      <c r="K11" s="4" t="s">
        <v>46</v>
      </c>
      <c r="L11" s="4"/>
      <c r="M11" s="4" t="s">
        <v>46</v>
      </c>
      <c r="N11" s="4"/>
      <c r="O11" s="4" t="s">
        <v>46</v>
      </c>
      <c r="P11" s="72"/>
      <c r="Q11" s="4" t="s">
        <v>46</v>
      </c>
      <c r="R11" s="4"/>
      <c r="S11" s="1" t="s">
        <v>46</v>
      </c>
      <c r="T11" s="1"/>
      <c r="U11" s="1" t="s">
        <v>46</v>
      </c>
      <c r="V11" s="1"/>
      <c r="W11" s="1" t="s">
        <v>45</v>
      </c>
      <c r="X11" s="1"/>
      <c r="Y11" s="1" t="s">
        <v>45</v>
      </c>
      <c r="Z11" s="1"/>
      <c r="AA11" s="1" t="s">
        <v>46</v>
      </c>
      <c r="AB11" s="1"/>
      <c r="AC11" s="1" t="s">
        <v>45</v>
      </c>
      <c r="AD11" s="1"/>
      <c r="AE11" s="1" t="s">
        <v>45</v>
      </c>
      <c r="AF11" s="1"/>
      <c r="AG11" s="1" t="s">
        <v>46</v>
      </c>
      <c r="AH11" s="1"/>
      <c r="AI11" s="1" t="s">
        <v>45</v>
      </c>
      <c r="AJ11" s="1"/>
      <c r="AK11" s="1" t="s">
        <v>46</v>
      </c>
      <c r="AL11" s="1"/>
      <c r="AM11" s="1" t="s">
        <v>45</v>
      </c>
      <c r="AN11" s="1"/>
      <c r="AO11" s="1" t="s">
        <v>45</v>
      </c>
      <c r="AP11" s="1"/>
      <c r="AQ11" s="1" t="s">
        <v>45</v>
      </c>
      <c r="AR11" s="211"/>
      <c r="AS11" s="207"/>
      <c r="AT11" s="214"/>
      <c r="AU11" s="207"/>
      <c r="AV11" s="209"/>
      <c r="AW11" s="45" t="s">
        <v>113</v>
      </c>
      <c r="AX11" s="46">
        <f>K13+Q13+W13+AC13+AG13+AM13</f>
        <v>0.0836342592592592</v>
      </c>
      <c r="AY11" s="46">
        <f>K13+Q13+AG13</f>
        <v>0.03493055555555552</v>
      </c>
      <c r="AZ11" s="46">
        <f>AX11-AY11</f>
        <v>0.04870370370370368</v>
      </c>
      <c r="BA11" s="47">
        <v>3</v>
      </c>
      <c r="BB11" s="48">
        <f>AY11/BA11</f>
        <v>0.011643518518518506</v>
      </c>
      <c r="BC11" s="49">
        <v>3</v>
      </c>
      <c r="BD11" s="48">
        <f>AZ11/BC11</f>
        <v>0.01623456790123456</v>
      </c>
      <c r="BE11" s="49">
        <f>RANK(BB11,BB4:BB66,1)</f>
        <v>22</v>
      </c>
      <c r="BF11" s="49">
        <f>RANK(BD11,BD4:BD66,1)</f>
        <v>26</v>
      </c>
    </row>
    <row r="12" spans="1:58" ht="12.75" customHeight="1">
      <c r="A12" s="43" t="s">
        <v>116</v>
      </c>
      <c r="B12" s="206"/>
      <c r="C12" s="42" t="s">
        <v>62</v>
      </c>
      <c r="D12" t="s">
        <v>40</v>
      </c>
      <c r="E12" s="3">
        <v>0.012372685185185186</v>
      </c>
      <c r="F12" s="20" t="s">
        <v>9</v>
      </c>
      <c r="G12" s="3">
        <v>0.025590277777777778</v>
      </c>
      <c r="H12" s="20" t="s">
        <v>8</v>
      </c>
      <c r="I12" s="3">
        <v>0.035208333333333335</v>
      </c>
      <c r="J12" s="20" t="s">
        <v>8</v>
      </c>
      <c r="K12" s="3">
        <v>0.0462037037037037</v>
      </c>
      <c r="L12" s="20" t="s">
        <v>7</v>
      </c>
      <c r="M12" s="3">
        <v>0.056134259259259266</v>
      </c>
      <c r="N12" s="20" t="s">
        <v>4</v>
      </c>
      <c r="O12" s="3">
        <v>0.06579861111111111</v>
      </c>
      <c r="P12" s="20" t="s">
        <v>3</v>
      </c>
      <c r="Q12" s="3">
        <v>0.07752314814814815</v>
      </c>
      <c r="R12" s="20" t="s">
        <v>3</v>
      </c>
      <c r="S12" s="3">
        <v>0.08771990740740741</v>
      </c>
      <c r="T12" s="20" t="s">
        <v>2</v>
      </c>
      <c r="U12" s="3">
        <v>0.0975</v>
      </c>
      <c r="V12" s="20" t="s">
        <v>2</v>
      </c>
      <c r="W12" s="3">
        <v>0.1135648148148148</v>
      </c>
      <c r="X12" s="20" t="s">
        <v>3</v>
      </c>
      <c r="Y12" s="3">
        <v>0.12636574074074072</v>
      </c>
      <c r="Z12" s="20" t="s">
        <v>3</v>
      </c>
      <c r="AA12" s="3">
        <v>0.13627314814814814</v>
      </c>
      <c r="AB12" s="20" t="s">
        <v>3</v>
      </c>
      <c r="AC12" s="3">
        <v>0.1525115740740741</v>
      </c>
      <c r="AD12" s="20" t="s">
        <v>3</v>
      </c>
      <c r="AE12" s="3">
        <v>0.16525462962962964</v>
      </c>
      <c r="AF12" s="20" t="s">
        <v>3</v>
      </c>
      <c r="AG12" s="3">
        <v>0.17746527777777776</v>
      </c>
      <c r="AH12" s="20" t="s">
        <v>3</v>
      </c>
      <c r="AI12" s="3">
        <v>0.19181712962962963</v>
      </c>
      <c r="AJ12" s="20" t="s">
        <v>4</v>
      </c>
      <c r="AK12" s="3">
        <v>0.20248842592592595</v>
      </c>
      <c r="AL12" s="20" t="s">
        <v>3</v>
      </c>
      <c r="AM12" s="3">
        <v>0.21888888888888888</v>
      </c>
      <c r="AN12" s="20" t="s">
        <v>4</v>
      </c>
      <c r="AO12" s="3">
        <v>0.23310185185185184</v>
      </c>
      <c r="AP12" s="20" t="s">
        <v>5</v>
      </c>
      <c r="AQ12" s="26">
        <v>0.24560185185185182</v>
      </c>
      <c r="AR12" s="211"/>
      <c r="AS12" s="207"/>
      <c r="AT12" s="214"/>
      <c r="AU12" s="207"/>
      <c r="AV12" s="209"/>
      <c r="AW12" s="45" t="s">
        <v>116</v>
      </c>
      <c r="AX12" s="46">
        <f>E13+G13+M13+S13+Y13+AE13+AK13+AQ13</f>
        <v>0.09443287037037039</v>
      </c>
      <c r="AY12" s="46">
        <f>M13+S13+AK13</f>
        <v>0.03079861111111115</v>
      </c>
      <c r="AZ12" s="46">
        <f>AX12-AY12</f>
        <v>0.06363425925925924</v>
      </c>
      <c r="BA12" s="47">
        <v>3</v>
      </c>
      <c r="BB12" s="48">
        <f>AY12/BA12</f>
        <v>0.010266203703703717</v>
      </c>
      <c r="BC12" s="49">
        <v>5</v>
      </c>
      <c r="BD12" s="48">
        <f>AZ12/BC12</f>
        <v>0.012726851851851847</v>
      </c>
      <c r="BE12" s="49">
        <f>RANK(BB12,BB4:BB66,1)</f>
        <v>11</v>
      </c>
      <c r="BF12" s="49">
        <f>RANK(BD12,BD4:BD66,1)</f>
        <v>8</v>
      </c>
    </row>
    <row r="13" spans="4:58" ht="15.75" customHeight="1">
      <c r="D13" t="s">
        <v>41</v>
      </c>
      <c r="E13" s="8">
        <f>E12-0</f>
        <v>0.012372685185185186</v>
      </c>
      <c r="F13" s="11"/>
      <c r="G13" s="8">
        <f>G12-E12</f>
        <v>0.013217592592592592</v>
      </c>
      <c r="H13" s="9"/>
      <c r="I13" s="8">
        <f>I12-G12</f>
        <v>0.009618055555555557</v>
      </c>
      <c r="J13" s="9"/>
      <c r="K13" s="8">
        <f>K12-I12</f>
        <v>0.010995370370370364</v>
      </c>
      <c r="L13" s="10"/>
      <c r="M13" s="8">
        <f>M12-K12</f>
        <v>0.009930555555555567</v>
      </c>
      <c r="N13" s="9"/>
      <c r="O13" s="8">
        <f>O12-M12</f>
        <v>0.009664351851851848</v>
      </c>
      <c r="P13" s="9"/>
      <c r="Q13" s="8">
        <f>Q12-O12</f>
        <v>0.011724537037037033</v>
      </c>
      <c r="R13" s="9"/>
      <c r="S13" s="8">
        <f>S12-Q12</f>
        <v>0.010196759259259267</v>
      </c>
      <c r="T13" s="9"/>
      <c r="U13" s="8">
        <f>U12-S12</f>
        <v>0.00978009259259259</v>
      </c>
      <c r="V13" s="9"/>
      <c r="W13" s="8">
        <f>W12-U12</f>
        <v>0.016064814814814796</v>
      </c>
      <c r="X13" s="9"/>
      <c r="Y13" s="8">
        <f>Y12-W12</f>
        <v>0.012800925925925924</v>
      </c>
      <c r="Z13" s="9"/>
      <c r="AA13" s="8">
        <f>AA12-Y12</f>
        <v>0.00990740740740742</v>
      </c>
      <c r="AB13" s="9"/>
      <c r="AC13" s="8">
        <f>AC12-AA12</f>
        <v>0.016238425925925948</v>
      </c>
      <c r="AD13" s="9"/>
      <c r="AE13" s="8">
        <f>AE12-AC12</f>
        <v>0.01274305555555555</v>
      </c>
      <c r="AF13" s="9"/>
      <c r="AG13" s="8">
        <f>AG12-AE12</f>
        <v>0.012210648148148123</v>
      </c>
      <c r="AH13" s="9"/>
      <c r="AI13" s="8">
        <f>AI12-AG12</f>
        <v>0.014351851851851866</v>
      </c>
      <c r="AJ13" s="9"/>
      <c r="AK13" s="8">
        <f>AK12-AI12</f>
        <v>0.010671296296296318</v>
      </c>
      <c r="AL13" s="9"/>
      <c r="AM13" s="8">
        <f>AM12-AK12</f>
        <v>0.016400462962962936</v>
      </c>
      <c r="AN13" s="9"/>
      <c r="AO13" s="8">
        <f>AO12-AM12</f>
        <v>0.014212962962962955</v>
      </c>
      <c r="AP13" s="9"/>
      <c r="AQ13" s="8">
        <f>AQ12-AO12</f>
        <v>0.012499999999999983</v>
      </c>
      <c r="AR13" s="211"/>
      <c r="AS13" s="207"/>
      <c r="AT13" s="214"/>
      <c r="AU13" s="207"/>
      <c r="AV13" s="209"/>
      <c r="AW13" s="50"/>
      <c r="AX13" s="58"/>
      <c r="AY13" s="58"/>
      <c r="AZ13" s="49"/>
      <c r="BA13" s="47"/>
      <c r="BB13" s="48"/>
      <c r="BC13" s="49"/>
      <c r="BD13" s="48"/>
      <c r="BE13" s="49"/>
      <c r="BF13" s="49"/>
    </row>
    <row r="14" spans="1:58" ht="3" customHeight="1">
      <c r="A14" s="18"/>
      <c r="B14" s="18"/>
      <c r="C14" s="18"/>
      <c r="D14" s="18"/>
      <c r="E14" s="18"/>
      <c r="F14" s="68"/>
      <c r="G14" s="18"/>
      <c r="H14" s="36"/>
      <c r="I14" s="18"/>
      <c r="J14" s="36"/>
      <c r="K14" s="18"/>
      <c r="L14" s="18"/>
      <c r="M14" s="18"/>
      <c r="N14" s="18"/>
      <c r="O14" s="18"/>
      <c r="P14" s="35"/>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9"/>
      <c r="AU14" s="18"/>
      <c r="AV14" s="18"/>
      <c r="AW14" s="55"/>
      <c r="AX14" s="55"/>
      <c r="AY14" s="55"/>
      <c r="AZ14" s="55"/>
      <c r="BA14" s="56"/>
      <c r="BB14" s="57"/>
      <c r="BC14" s="55"/>
      <c r="BD14" s="57"/>
      <c r="BE14" s="55"/>
      <c r="BF14" s="55"/>
    </row>
    <row r="15" spans="1:58" ht="12.75" customHeight="1">
      <c r="A15" t="s">
        <v>43</v>
      </c>
      <c r="C15" s="1" t="s">
        <v>102</v>
      </c>
      <c r="D15" t="s">
        <v>44</v>
      </c>
      <c r="E15" s="1" t="s">
        <v>0</v>
      </c>
      <c r="F15" s="69"/>
      <c r="G15" s="1" t="s">
        <v>1</v>
      </c>
      <c r="H15" s="15"/>
      <c r="I15" s="1" t="s">
        <v>2</v>
      </c>
      <c r="J15" s="15"/>
      <c r="K15" s="1" t="s">
        <v>3</v>
      </c>
      <c r="L15" s="1"/>
      <c r="M15" s="1" t="s">
        <v>4</v>
      </c>
      <c r="N15" s="1"/>
      <c r="O15" s="1" t="s">
        <v>5</v>
      </c>
      <c r="P15" s="14"/>
      <c r="Q15" s="1" t="s">
        <v>6</v>
      </c>
      <c r="R15" s="1"/>
      <c r="S15" s="1" t="s">
        <v>7</v>
      </c>
      <c r="T15" s="1"/>
      <c r="U15" s="1" t="s">
        <v>8</v>
      </c>
      <c r="V15" s="1"/>
      <c r="W15" s="1" t="s">
        <v>9</v>
      </c>
      <c r="X15" s="1"/>
      <c r="Y15" s="1" t="s">
        <v>10</v>
      </c>
      <c r="Z15" s="1"/>
      <c r="AA15" s="1" t="s">
        <v>11</v>
      </c>
      <c r="AB15" s="1"/>
      <c r="AC15" s="1" t="s">
        <v>12</v>
      </c>
      <c r="AD15" s="1"/>
      <c r="AE15" s="1" t="s">
        <v>13</v>
      </c>
      <c r="AF15" s="1"/>
      <c r="AG15" s="1" t="s">
        <v>14</v>
      </c>
      <c r="AH15" s="1"/>
      <c r="AI15" s="1" t="s">
        <v>15</v>
      </c>
      <c r="AJ15" s="1"/>
      <c r="AK15" s="1" t="s">
        <v>16</v>
      </c>
      <c r="AL15" s="1"/>
      <c r="AM15" s="1" t="s">
        <v>17</v>
      </c>
      <c r="AN15" s="1"/>
      <c r="AO15" s="1" t="s">
        <v>18</v>
      </c>
      <c r="AP15" s="1"/>
      <c r="AQ15" s="1" t="s">
        <v>19</v>
      </c>
      <c r="AT15" s="12"/>
      <c r="AW15" s="49"/>
      <c r="AX15" s="49"/>
      <c r="AY15" s="49"/>
      <c r="AZ15" s="49"/>
      <c r="BA15" s="47"/>
      <c r="BB15" s="48"/>
      <c r="BC15" s="49"/>
      <c r="BD15" s="48"/>
      <c r="BE15" s="49"/>
      <c r="BF15" s="49"/>
    </row>
    <row r="16" spans="1:58" ht="12.75" customHeight="1">
      <c r="A16" s="43" t="s">
        <v>112</v>
      </c>
      <c r="B16" s="206" t="s">
        <v>4</v>
      </c>
      <c r="C16" s="42" t="s">
        <v>68</v>
      </c>
      <c r="D16" t="s">
        <v>38</v>
      </c>
      <c r="E16" s="1" t="s">
        <v>149</v>
      </c>
      <c r="F16" s="69"/>
      <c r="G16" s="1" t="s">
        <v>46</v>
      </c>
      <c r="H16" s="15"/>
      <c r="I16" s="1" t="s">
        <v>150</v>
      </c>
      <c r="J16" s="15"/>
      <c r="K16" s="1" t="s">
        <v>149</v>
      </c>
      <c r="L16" s="1"/>
      <c r="M16" s="1" t="s">
        <v>46</v>
      </c>
      <c r="N16" s="1"/>
      <c r="O16" s="1" t="s">
        <v>150</v>
      </c>
      <c r="P16" s="14"/>
      <c r="Q16" s="1" t="s">
        <v>149</v>
      </c>
      <c r="R16" s="1"/>
      <c r="S16" s="1" t="s">
        <v>46</v>
      </c>
      <c r="T16" s="1"/>
      <c r="U16" s="1" t="s">
        <v>150</v>
      </c>
      <c r="V16" s="1"/>
      <c r="W16" s="1" t="s">
        <v>149</v>
      </c>
      <c r="X16" s="1"/>
      <c r="Y16" s="1" t="s">
        <v>46</v>
      </c>
      <c r="Z16" s="1"/>
      <c r="AA16" s="1" t="s">
        <v>150</v>
      </c>
      <c r="AB16" s="1"/>
      <c r="AC16" s="1" t="s">
        <v>149</v>
      </c>
      <c r="AD16" s="1"/>
      <c r="AE16" s="1" t="s">
        <v>46</v>
      </c>
      <c r="AF16" s="1"/>
      <c r="AG16" s="1" t="s">
        <v>150</v>
      </c>
      <c r="AH16" s="1"/>
      <c r="AI16" s="1" t="s">
        <v>149</v>
      </c>
      <c r="AJ16" s="1"/>
      <c r="AK16" s="1" t="s">
        <v>46</v>
      </c>
      <c r="AL16" s="1"/>
      <c r="AM16" s="1" t="s">
        <v>150</v>
      </c>
      <c r="AN16" s="1"/>
      <c r="AO16" s="1" t="s">
        <v>149</v>
      </c>
      <c r="AP16" s="1"/>
      <c r="AQ16" s="1" t="s">
        <v>46</v>
      </c>
      <c r="AR16" s="211" t="s">
        <v>6</v>
      </c>
      <c r="AS16" s="207">
        <f>E19+G19+K19+M19+O19+W19+AA19+AE19+AI19+AM19</f>
        <v>0.11440972222222226</v>
      </c>
      <c r="AT16" s="214" t="s">
        <v>6</v>
      </c>
      <c r="AU16" s="207">
        <f>AQ18-AS16</f>
        <v>0.13454861111111105</v>
      </c>
      <c r="AV16" s="209" t="s">
        <v>3</v>
      </c>
      <c r="AW16" s="45" t="s">
        <v>112</v>
      </c>
      <c r="AX16" s="46">
        <f>I19+O19+U19+AA19+AG19+AM19</f>
        <v>0.0753125</v>
      </c>
      <c r="AY16" s="46">
        <f>O19+AA19+AM19</f>
        <v>0.034872685185185194</v>
      </c>
      <c r="AZ16" s="46">
        <f>AX16-AY16</f>
        <v>0.04043981481481481</v>
      </c>
      <c r="BA16" s="47">
        <v>3</v>
      </c>
      <c r="BB16" s="48">
        <f>AY16/BA16</f>
        <v>0.011624228395061732</v>
      </c>
      <c r="BC16" s="49">
        <v>3</v>
      </c>
      <c r="BD16" s="48">
        <f>AZ16/BC16</f>
        <v>0.013479938271604937</v>
      </c>
      <c r="BE16" s="49">
        <f>RANK(BB16,BB4:BB66,1)</f>
        <v>20</v>
      </c>
      <c r="BF16" s="49">
        <f>RANK(BD16,BD4:BD66,1)</f>
        <v>12</v>
      </c>
    </row>
    <row r="17" spans="1:58" ht="12.75" customHeight="1">
      <c r="A17" s="43" t="s">
        <v>117</v>
      </c>
      <c r="B17" s="206"/>
      <c r="C17" s="42" t="s">
        <v>69</v>
      </c>
      <c r="D17" s="2" t="s">
        <v>42</v>
      </c>
      <c r="E17" s="4" t="s">
        <v>46</v>
      </c>
      <c r="F17" s="70"/>
      <c r="G17" s="4" t="s">
        <v>46</v>
      </c>
      <c r="H17" s="71"/>
      <c r="I17" s="4" t="s">
        <v>45</v>
      </c>
      <c r="J17" s="71"/>
      <c r="K17" s="4" t="s">
        <v>46</v>
      </c>
      <c r="L17" s="4"/>
      <c r="M17" s="4" t="s">
        <v>46</v>
      </c>
      <c r="N17" s="4"/>
      <c r="O17" s="1" t="s">
        <v>46</v>
      </c>
      <c r="P17" s="14"/>
      <c r="Q17" s="1" t="s">
        <v>45</v>
      </c>
      <c r="R17" s="1"/>
      <c r="S17" s="1" t="s">
        <v>45</v>
      </c>
      <c r="T17" s="1"/>
      <c r="U17" s="1" t="s">
        <v>45</v>
      </c>
      <c r="V17" s="1"/>
      <c r="W17" s="1" t="s">
        <v>46</v>
      </c>
      <c r="X17" s="1"/>
      <c r="Y17" s="1" t="s">
        <v>45</v>
      </c>
      <c r="Z17" s="1"/>
      <c r="AA17" s="1" t="s">
        <v>46</v>
      </c>
      <c r="AB17" s="1"/>
      <c r="AC17" s="1" t="s">
        <v>45</v>
      </c>
      <c r="AD17" s="1"/>
      <c r="AE17" s="1" t="s">
        <v>46</v>
      </c>
      <c r="AF17" s="1"/>
      <c r="AG17" s="1" t="s">
        <v>45</v>
      </c>
      <c r="AH17" s="1"/>
      <c r="AI17" s="1" t="s">
        <v>46</v>
      </c>
      <c r="AJ17" s="1"/>
      <c r="AK17" s="1" t="s">
        <v>45</v>
      </c>
      <c r="AL17" s="1"/>
      <c r="AM17" s="1" t="s">
        <v>46</v>
      </c>
      <c r="AN17" s="1"/>
      <c r="AO17" s="1" t="s">
        <v>45</v>
      </c>
      <c r="AP17" s="1"/>
      <c r="AQ17" s="1" t="s">
        <v>45</v>
      </c>
      <c r="AR17" s="211"/>
      <c r="AS17" s="207"/>
      <c r="AT17" s="214"/>
      <c r="AU17" s="207"/>
      <c r="AV17" s="209"/>
      <c r="AW17" s="45" t="s">
        <v>117</v>
      </c>
      <c r="AX17" s="46">
        <f>G19+M19+S19+Y19+AE19+AK19+AQ19</f>
        <v>0.08449074074074067</v>
      </c>
      <c r="AY17" s="46">
        <f>G19+M19+AE19</f>
        <v>0.03270833333333333</v>
      </c>
      <c r="AZ17" s="46">
        <f>AX17-AY17</f>
        <v>0.05178240740740734</v>
      </c>
      <c r="BA17" s="47">
        <v>3</v>
      </c>
      <c r="BB17" s="48">
        <f>AY17/BA17</f>
        <v>0.010902777777777777</v>
      </c>
      <c r="BC17" s="49">
        <v>4</v>
      </c>
      <c r="BD17" s="48">
        <f>AZ17/BC17</f>
        <v>0.012945601851851835</v>
      </c>
      <c r="BE17" s="49">
        <f>RANK(BB17,BB4:BB66,1)</f>
        <v>13</v>
      </c>
      <c r="BF17" s="49">
        <f>RANK(BD17,BD4:BD66,1)</f>
        <v>10</v>
      </c>
    </row>
    <row r="18" spans="1:58" ht="12.75" customHeight="1">
      <c r="A18" s="43" t="s">
        <v>118</v>
      </c>
      <c r="B18" s="206"/>
      <c r="C18" s="42" t="s">
        <v>101</v>
      </c>
      <c r="D18" t="s">
        <v>40</v>
      </c>
      <c r="E18" s="3">
        <v>0.010868055555555556</v>
      </c>
      <c r="F18" s="20" t="s">
        <v>8</v>
      </c>
      <c r="G18" s="3">
        <v>0.021388888888888888</v>
      </c>
      <c r="H18" s="20" t="s">
        <v>5</v>
      </c>
      <c r="I18" s="3">
        <v>0.03439814814814814</v>
      </c>
      <c r="J18" s="20" t="s">
        <v>6</v>
      </c>
      <c r="K18" s="3">
        <v>0.04581018518518518</v>
      </c>
      <c r="L18" s="20" t="s">
        <v>6</v>
      </c>
      <c r="M18" s="3">
        <v>0.0567824074074074</v>
      </c>
      <c r="N18" s="20" t="s">
        <v>6</v>
      </c>
      <c r="O18" s="3">
        <v>0.06805555555555555</v>
      </c>
      <c r="P18" s="20" t="s">
        <v>5</v>
      </c>
      <c r="Q18" s="3">
        <v>0.08159722222222222</v>
      </c>
      <c r="R18" s="20" t="s">
        <v>5</v>
      </c>
      <c r="S18" s="3">
        <v>0.0950462962962963</v>
      </c>
      <c r="T18" s="20" t="s">
        <v>6</v>
      </c>
      <c r="U18" s="3">
        <v>0.10878472222222223</v>
      </c>
      <c r="V18" s="20" t="s">
        <v>6</v>
      </c>
      <c r="W18" s="3">
        <v>0.12069444444444444</v>
      </c>
      <c r="X18" s="20" t="s">
        <v>6</v>
      </c>
      <c r="Y18" s="3">
        <v>0.1328587962962963</v>
      </c>
      <c r="Z18" s="20" t="s">
        <v>6</v>
      </c>
      <c r="AA18" s="3">
        <v>0.14453703703703705</v>
      </c>
      <c r="AB18" s="20" t="s">
        <v>6</v>
      </c>
      <c r="AC18" s="3">
        <v>0.15833333333333333</v>
      </c>
      <c r="AD18" s="20" t="s">
        <v>6</v>
      </c>
      <c r="AE18" s="3">
        <v>0.1695486111111111</v>
      </c>
      <c r="AF18" s="20" t="s">
        <v>6</v>
      </c>
      <c r="AG18" s="3">
        <v>0.18324074074074073</v>
      </c>
      <c r="AH18" s="20" t="s">
        <v>6</v>
      </c>
      <c r="AI18" s="3">
        <v>0.19587962962962965</v>
      </c>
      <c r="AJ18" s="20" t="s">
        <v>6</v>
      </c>
      <c r="AK18" s="3">
        <v>0.20921296296296296</v>
      </c>
      <c r="AL18" s="20" t="s">
        <v>6</v>
      </c>
      <c r="AM18" s="3">
        <v>0.22113425925925925</v>
      </c>
      <c r="AN18" s="20" t="s">
        <v>6</v>
      </c>
      <c r="AO18" s="3">
        <v>0.2361226851851852</v>
      </c>
      <c r="AP18" s="20" t="s">
        <v>6</v>
      </c>
      <c r="AQ18" s="26">
        <v>0.2489583333333333</v>
      </c>
      <c r="AR18" s="211"/>
      <c r="AS18" s="207"/>
      <c r="AT18" s="214"/>
      <c r="AU18" s="207"/>
      <c r="AV18" s="209"/>
      <c r="AW18" s="45" t="s">
        <v>118</v>
      </c>
      <c r="AX18" s="46">
        <f>E19+K19+Q19+W19+AC19+AI19+AO19</f>
        <v>0.08915509259259263</v>
      </c>
      <c r="AY18" s="46">
        <f>E19+K19+W19+AI19</f>
        <v>0.04682870370370373</v>
      </c>
      <c r="AZ18" s="46">
        <f>AX18-AY18</f>
        <v>0.042326388888888906</v>
      </c>
      <c r="BA18" s="47">
        <v>4</v>
      </c>
      <c r="BB18" s="48">
        <f>AY18/BA18</f>
        <v>0.011707175925925932</v>
      </c>
      <c r="BC18" s="49">
        <v>3</v>
      </c>
      <c r="BD18" s="48">
        <f>AZ18/BC18</f>
        <v>0.014108796296296302</v>
      </c>
      <c r="BE18" s="49">
        <f>RANK(BB18,BB4:BB66,1)</f>
        <v>24</v>
      </c>
      <c r="BF18" s="49">
        <f>RANK(BD18,BD4:BD66,1)</f>
        <v>16</v>
      </c>
    </row>
    <row r="19" spans="4:58" ht="15.75" customHeight="1">
      <c r="D19" t="s">
        <v>41</v>
      </c>
      <c r="E19" s="9">
        <f>E18-0</f>
        <v>0.010868055555555556</v>
      </c>
      <c r="F19" s="11"/>
      <c r="G19" s="9">
        <f>G18-E18</f>
        <v>0.010520833333333332</v>
      </c>
      <c r="H19" s="9"/>
      <c r="I19" s="9">
        <f>I18-G18</f>
        <v>0.013009259259259255</v>
      </c>
      <c r="J19" s="9"/>
      <c r="K19" s="9">
        <f>K18-I18</f>
        <v>0.01141203703703704</v>
      </c>
      <c r="L19" s="9"/>
      <c r="M19" s="9">
        <f>M18-K18</f>
        <v>0.010972222222222217</v>
      </c>
      <c r="N19" s="9"/>
      <c r="O19" s="9">
        <f>O18-M18</f>
        <v>0.01127314814814815</v>
      </c>
      <c r="P19" s="9"/>
      <c r="Q19" s="9">
        <f>Q18-O18</f>
        <v>0.013541666666666674</v>
      </c>
      <c r="R19" s="9"/>
      <c r="S19" s="9">
        <f>S18-Q18</f>
        <v>0.013449074074074072</v>
      </c>
      <c r="T19" s="9"/>
      <c r="U19" s="9">
        <f>U18-S18</f>
        <v>0.013738425925925932</v>
      </c>
      <c r="V19" s="9"/>
      <c r="W19" s="9">
        <f>W18-U18</f>
        <v>0.01190972222222221</v>
      </c>
      <c r="X19" s="9"/>
      <c r="Y19" s="9">
        <f>Y18-W18</f>
        <v>0.012164351851851857</v>
      </c>
      <c r="Z19" s="9"/>
      <c r="AA19" s="9">
        <f>AA18-Y18</f>
        <v>0.011678240740740753</v>
      </c>
      <c r="AB19" s="9"/>
      <c r="AC19" s="9">
        <f>AC18-AA18</f>
        <v>0.013796296296296279</v>
      </c>
      <c r="AD19" s="9"/>
      <c r="AE19" s="9">
        <f>AE18-AC18</f>
        <v>0.011215277777777782</v>
      </c>
      <c r="AF19" s="9"/>
      <c r="AG19" s="9">
        <f>AG18-AE18</f>
        <v>0.013692129629629624</v>
      </c>
      <c r="AH19" s="9"/>
      <c r="AI19" s="9">
        <f>AI18-AG18</f>
        <v>0.012638888888888922</v>
      </c>
      <c r="AJ19" s="9"/>
      <c r="AK19" s="9">
        <f>AK18-AI18</f>
        <v>0.013333333333333308</v>
      </c>
      <c r="AL19" s="9"/>
      <c r="AM19" s="9">
        <f>AM18-AK18</f>
        <v>0.011921296296296291</v>
      </c>
      <c r="AN19" s="9"/>
      <c r="AO19" s="9">
        <f>AO18-AM18</f>
        <v>0.014988425925925947</v>
      </c>
      <c r="AP19" s="9"/>
      <c r="AQ19" s="9">
        <f>AQ18-AO18</f>
        <v>0.01283564814814811</v>
      </c>
      <c r="AR19" s="211"/>
      <c r="AS19" s="207"/>
      <c r="AT19" s="214"/>
      <c r="AU19" s="207"/>
      <c r="AV19" s="209"/>
      <c r="AW19" s="50"/>
      <c r="AX19" s="58"/>
      <c r="AY19" s="58"/>
      <c r="AZ19" s="49"/>
      <c r="BA19" s="47"/>
      <c r="BB19" s="48"/>
      <c r="BC19" s="49"/>
      <c r="BD19" s="48"/>
      <c r="BE19" s="49"/>
      <c r="BF19" s="49"/>
    </row>
    <row r="20" spans="1:58" ht="3" customHeight="1">
      <c r="A20" s="18"/>
      <c r="B20" s="18"/>
      <c r="C20" s="18"/>
      <c r="D20" s="18"/>
      <c r="E20" s="18"/>
      <c r="F20" s="68"/>
      <c r="G20" s="18"/>
      <c r="H20" s="36"/>
      <c r="I20" s="18"/>
      <c r="J20" s="36"/>
      <c r="K20" s="18"/>
      <c r="L20" s="18"/>
      <c r="M20" s="18"/>
      <c r="N20" s="18"/>
      <c r="O20" s="18"/>
      <c r="P20" s="35"/>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9"/>
      <c r="AU20" s="18"/>
      <c r="AV20" s="18"/>
      <c r="AW20" s="55"/>
      <c r="AX20" s="55"/>
      <c r="AY20" s="55"/>
      <c r="AZ20" s="55"/>
      <c r="BA20" s="56"/>
      <c r="BB20" s="57"/>
      <c r="BC20" s="55"/>
      <c r="BD20" s="57"/>
      <c r="BE20" s="55"/>
      <c r="BF20" s="55"/>
    </row>
    <row r="21" spans="1:58" ht="15" customHeight="1">
      <c r="A21" t="s">
        <v>43</v>
      </c>
      <c r="C21" s="14" t="s">
        <v>108</v>
      </c>
      <c r="D21" t="s">
        <v>44</v>
      </c>
      <c r="E21" s="1" t="s">
        <v>0</v>
      </c>
      <c r="F21" s="69"/>
      <c r="G21" s="1" t="s">
        <v>1</v>
      </c>
      <c r="H21" s="15"/>
      <c r="I21" s="1" t="s">
        <v>2</v>
      </c>
      <c r="J21" s="15"/>
      <c r="K21" s="1" t="s">
        <v>3</v>
      </c>
      <c r="L21" s="1"/>
      <c r="M21" s="1" t="s">
        <v>4</v>
      </c>
      <c r="N21" s="1"/>
      <c r="O21" s="1" t="s">
        <v>5</v>
      </c>
      <c r="P21" s="14"/>
      <c r="Q21" s="1" t="s">
        <v>6</v>
      </c>
      <c r="R21" s="1"/>
      <c r="S21" s="1" t="s">
        <v>7</v>
      </c>
      <c r="T21" s="1"/>
      <c r="U21" s="1" t="s">
        <v>8</v>
      </c>
      <c r="V21" s="1"/>
      <c r="W21" s="1" t="s">
        <v>9</v>
      </c>
      <c r="X21" s="1"/>
      <c r="Y21" s="1" t="s">
        <v>10</v>
      </c>
      <c r="Z21" s="1"/>
      <c r="AA21" s="1" t="s">
        <v>11</v>
      </c>
      <c r="AB21" s="1"/>
      <c r="AC21" s="1" t="s">
        <v>12</v>
      </c>
      <c r="AD21" s="1"/>
      <c r="AE21" s="1" t="s">
        <v>13</v>
      </c>
      <c r="AF21" s="1"/>
      <c r="AG21" s="1" t="s">
        <v>14</v>
      </c>
      <c r="AH21" s="1"/>
      <c r="AI21" s="1" t="s">
        <v>15</v>
      </c>
      <c r="AJ21" s="1"/>
      <c r="AK21" s="1" t="s">
        <v>16</v>
      </c>
      <c r="AL21" s="1"/>
      <c r="AM21" s="1" t="s">
        <v>17</v>
      </c>
      <c r="AN21" s="1"/>
      <c r="AO21" s="1" t="s">
        <v>18</v>
      </c>
      <c r="AP21" s="1"/>
      <c r="AQ21" s="1" t="s">
        <v>19</v>
      </c>
      <c r="AT21" s="12"/>
      <c r="AW21" s="49"/>
      <c r="AX21" s="49"/>
      <c r="AY21" s="49"/>
      <c r="AZ21" s="49"/>
      <c r="BA21" s="47"/>
      <c r="BB21" s="48"/>
      <c r="BC21" s="49"/>
      <c r="BD21" s="48"/>
      <c r="BE21" s="49"/>
      <c r="BF21" s="49"/>
    </row>
    <row r="22" spans="1:58" ht="15" customHeight="1">
      <c r="A22" s="43" t="s">
        <v>119</v>
      </c>
      <c r="B22" s="217" t="s">
        <v>4</v>
      </c>
      <c r="C22" s="40" t="s">
        <v>107</v>
      </c>
      <c r="D22" t="s">
        <v>38</v>
      </c>
      <c r="E22" s="1" t="s">
        <v>150</v>
      </c>
      <c r="F22" s="69"/>
      <c r="G22" s="1" t="s">
        <v>46</v>
      </c>
      <c r="H22" s="15"/>
      <c r="I22" s="4" t="s">
        <v>149</v>
      </c>
      <c r="J22" s="71"/>
      <c r="K22" s="4" t="s">
        <v>150</v>
      </c>
      <c r="L22" s="4"/>
      <c r="M22" s="1" t="s">
        <v>46</v>
      </c>
      <c r="N22" s="1"/>
      <c r="O22" s="1" t="s">
        <v>149</v>
      </c>
      <c r="P22" s="14"/>
      <c r="Q22" s="1" t="s">
        <v>150</v>
      </c>
      <c r="R22" s="1"/>
      <c r="S22" s="1" t="s">
        <v>46</v>
      </c>
      <c r="T22" s="1"/>
      <c r="U22" s="1" t="s">
        <v>149</v>
      </c>
      <c r="V22" s="1"/>
      <c r="W22" s="1" t="s">
        <v>150</v>
      </c>
      <c r="X22" s="1"/>
      <c r="Y22" s="1" t="s">
        <v>46</v>
      </c>
      <c r="Z22" s="1"/>
      <c r="AA22" s="1" t="s">
        <v>149</v>
      </c>
      <c r="AB22" s="1"/>
      <c r="AC22" s="1" t="s">
        <v>150</v>
      </c>
      <c r="AD22" s="1"/>
      <c r="AE22" s="1" t="s">
        <v>46</v>
      </c>
      <c r="AF22" s="1"/>
      <c r="AG22" s="1" t="s">
        <v>149</v>
      </c>
      <c r="AH22" s="1"/>
      <c r="AI22" s="1" t="s">
        <v>150</v>
      </c>
      <c r="AJ22" s="1"/>
      <c r="AK22" s="1" t="s">
        <v>46</v>
      </c>
      <c r="AL22" s="1"/>
      <c r="AM22" s="1" t="s">
        <v>149</v>
      </c>
      <c r="AN22" s="1"/>
      <c r="AO22" s="1" t="s">
        <v>46</v>
      </c>
      <c r="AP22" s="1"/>
      <c r="AQ22" s="1" t="s">
        <v>149</v>
      </c>
      <c r="AR22" s="211" t="s">
        <v>10</v>
      </c>
      <c r="AS22" s="207">
        <f>Y25+AA25+AC25+AE25+AG25+AI25+AK25+AM25+AO25+AQ25</f>
        <v>0.12121527777777774</v>
      </c>
      <c r="AT22" s="214" t="s">
        <v>9</v>
      </c>
      <c r="AU22" s="207">
        <f>AQ24-AS22</f>
        <v>0.1629861111111111</v>
      </c>
      <c r="AV22" s="209" t="s">
        <v>9</v>
      </c>
      <c r="AW22" s="45" t="s">
        <v>119</v>
      </c>
      <c r="AX22" s="46">
        <f>E25+K25+Q25+W25+AC25+AI25</f>
        <v>0.09646990740740742</v>
      </c>
      <c r="AY22" s="46">
        <f>AC25+AI25</f>
        <v>0.028668981481481504</v>
      </c>
      <c r="AZ22" s="46">
        <f>AX22-AY22</f>
        <v>0.06780092592592592</v>
      </c>
      <c r="BA22" s="47">
        <v>2</v>
      </c>
      <c r="BB22" s="48">
        <f>AY22/BA22</f>
        <v>0.014334490740740752</v>
      </c>
      <c r="BC22" s="49">
        <v>4</v>
      </c>
      <c r="BD22" s="48">
        <f>AZ22/BC22</f>
        <v>0.01695023148148148</v>
      </c>
      <c r="BE22" s="49">
        <f>RANK(BB22,BB4:BB66,1)</f>
        <v>32</v>
      </c>
      <c r="BF22" s="49">
        <f>RANK(BD22,BD4:BD66,1)</f>
        <v>29</v>
      </c>
    </row>
    <row r="23" spans="1:58" ht="15.75" customHeight="1">
      <c r="A23" s="43" t="s">
        <v>121</v>
      </c>
      <c r="B23" s="217"/>
      <c r="C23" s="40" t="s">
        <v>47</v>
      </c>
      <c r="D23" s="2" t="s">
        <v>42</v>
      </c>
      <c r="E23" s="4" t="s">
        <v>45</v>
      </c>
      <c r="F23" s="70"/>
      <c r="G23" s="4" t="s">
        <v>45</v>
      </c>
      <c r="H23" s="71"/>
      <c r="I23" s="4" t="s">
        <v>45</v>
      </c>
      <c r="J23" s="71"/>
      <c r="K23" s="4" t="s">
        <v>45</v>
      </c>
      <c r="L23" s="4"/>
      <c r="M23" s="4" t="s">
        <v>45</v>
      </c>
      <c r="N23" s="4"/>
      <c r="O23" s="1" t="s">
        <v>45</v>
      </c>
      <c r="P23" s="14"/>
      <c r="Q23" s="1" t="s">
        <v>45</v>
      </c>
      <c r="R23" s="1"/>
      <c r="S23" s="1" t="s">
        <v>45</v>
      </c>
      <c r="T23" s="1"/>
      <c r="U23" s="1" t="s">
        <v>45</v>
      </c>
      <c r="V23" s="1"/>
      <c r="W23" s="1" t="s">
        <v>45</v>
      </c>
      <c r="X23" s="1"/>
      <c r="Y23" s="1" t="s">
        <v>46</v>
      </c>
      <c r="Z23" s="1"/>
      <c r="AA23" s="1" t="s">
        <v>46</v>
      </c>
      <c r="AB23" s="1"/>
      <c r="AC23" s="1" t="s">
        <v>46</v>
      </c>
      <c r="AD23" s="1"/>
      <c r="AE23" s="1" t="s">
        <v>46</v>
      </c>
      <c r="AF23" s="1"/>
      <c r="AG23" s="1" t="s">
        <v>46</v>
      </c>
      <c r="AH23" s="1"/>
      <c r="AI23" s="1" t="s">
        <v>46</v>
      </c>
      <c r="AJ23" s="1"/>
      <c r="AK23" s="1" t="s">
        <v>46</v>
      </c>
      <c r="AL23" s="1"/>
      <c r="AM23" s="1" t="s">
        <v>46</v>
      </c>
      <c r="AN23" s="1"/>
      <c r="AO23" s="1" t="s">
        <v>46</v>
      </c>
      <c r="AP23" s="1"/>
      <c r="AQ23" s="1" t="s">
        <v>46</v>
      </c>
      <c r="AR23" s="211"/>
      <c r="AS23" s="207"/>
      <c r="AT23" s="214"/>
      <c r="AU23" s="207"/>
      <c r="AV23" s="209"/>
      <c r="AW23" s="45" t="s">
        <v>121</v>
      </c>
      <c r="AX23" s="46">
        <f>G25+M25+S25+Y25+AE25+AK25+AO25</f>
        <v>0.09953703703703703</v>
      </c>
      <c r="AY23" s="46">
        <f>Y25+AE25+AK25+AO25</f>
        <v>0.04856481481481481</v>
      </c>
      <c r="AZ23" s="46">
        <f>AX23-AY23</f>
        <v>0.050972222222222224</v>
      </c>
      <c r="BA23" s="47">
        <v>4</v>
      </c>
      <c r="BB23" s="48">
        <f>AY23/BA23</f>
        <v>0.012141203703703703</v>
      </c>
      <c r="BC23" s="49">
        <v>3</v>
      </c>
      <c r="BD23" s="48">
        <f>AZ23/BC23</f>
        <v>0.01699074074074074</v>
      </c>
      <c r="BE23" s="49">
        <f>RANK(BB23,BB4:BB66,1)</f>
        <v>28</v>
      </c>
      <c r="BF23" s="49">
        <f>RANK(BD23,BD4:BD66,1)</f>
        <v>30</v>
      </c>
    </row>
    <row r="24" spans="1:58" ht="15" customHeight="1">
      <c r="A24" s="43" t="s">
        <v>122</v>
      </c>
      <c r="B24" s="217"/>
      <c r="C24" s="40" t="s">
        <v>48</v>
      </c>
      <c r="D24" t="s">
        <v>40</v>
      </c>
      <c r="E24" s="3">
        <v>0.015972222222222224</v>
      </c>
      <c r="F24" s="20" t="s">
        <v>10</v>
      </c>
      <c r="G24" s="3">
        <v>0.03344907407407407</v>
      </c>
      <c r="H24" s="20" t="s">
        <v>10</v>
      </c>
      <c r="I24" s="3">
        <v>0.048587962962962965</v>
      </c>
      <c r="J24" s="20" t="s">
        <v>10</v>
      </c>
      <c r="K24" s="3">
        <v>0.0650462962962963</v>
      </c>
      <c r="L24" s="20" t="s">
        <v>10</v>
      </c>
      <c r="M24" s="3">
        <v>0.08171296296296296</v>
      </c>
      <c r="N24" s="20" t="s">
        <v>10</v>
      </c>
      <c r="O24" s="3">
        <v>0.09686342592592594</v>
      </c>
      <c r="P24" s="20" t="s">
        <v>10</v>
      </c>
      <c r="Q24" s="3">
        <v>0.11414351851851852</v>
      </c>
      <c r="R24" s="20" t="s">
        <v>10</v>
      </c>
      <c r="S24" s="3">
        <v>0.13097222222222224</v>
      </c>
      <c r="T24" s="20" t="s">
        <v>10</v>
      </c>
      <c r="U24" s="3">
        <v>0.14489583333333333</v>
      </c>
      <c r="V24" s="20" t="s">
        <v>10</v>
      </c>
      <c r="W24" s="3">
        <v>0.1629861111111111</v>
      </c>
      <c r="X24" s="20" t="s">
        <v>10</v>
      </c>
      <c r="Y24" s="3">
        <v>0.17513888888888887</v>
      </c>
      <c r="Z24" s="20" t="s">
        <v>10</v>
      </c>
      <c r="AA24" s="3">
        <v>0.18599537037037037</v>
      </c>
      <c r="AB24" s="20" t="s">
        <v>10</v>
      </c>
      <c r="AC24" s="3">
        <v>0.20049768518518518</v>
      </c>
      <c r="AD24" s="20" t="s">
        <v>10</v>
      </c>
      <c r="AE24" s="3">
        <v>0.21307870370370371</v>
      </c>
      <c r="AF24" s="20" t="s">
        <v>10</v>
      </c>
      <c r="AG24" s="3">
        <v>0.2240625</v>
      </c>
      <c r="AH24" s="20" t="s">
        <v>10</v>
      </c>
      <c r="AI24" s="3">
        <v>0.2382291666666667</v>
      </c>
      <c r="AJ24" s="20" t="s">
        <v>10</v>
      </c>
      <c r="AK24" s="3">
        <v>0.2501157407407408</v>
      </c>
      <c r="AL24" s="20" t="s">
        <v>10</v>
      </c>
      <c r="AM24" s="3">
        <v>0.26135416666666667</v>
      </c>
      <c r="AN24" s="20" t="s">
        <v>10</v>
      </c>
      <c r="AO24" s="3">
        <v>0.2732986111111111</v>
      </c>
      <c r="AP24" s="20" t="s">
        <v>10</v>
      </c>
      <c r="AQ24" s="26">
        <v>0.28420138888888885</v>
      </c>
      <c r="AR24" s="211"/>
      <c r="AS24" s="207"/>
      <c r="AT24" s="214"/>
      <c r="AU24" s="207"/>
      <c r="AV24" s="209"/>
      <c r="AW24" s="45" t="s">
        <v>122</v>
      </c>
      <c r="AX24" s="46">
        <f>I25+O25+U25+AA25+AG25+AM25+AQ25</f>
        <v>0.0881944444444444</v>
      </c>
      <c r="AY24" s="46">
        <f>AA25+AG25+AM25+AQ25</f>
        <v>0.04398148148148143</v>
      </c>
      <c r="AZ24" s="46">
        <f>AX24-AY24</f>
        <v>0.04421296296296297</v>
      </c>
      <c r="BA24" s="47">
        <v>4</v>
      </c>
      <c r="BB24" s="48">
        <f>AY24/BA24</f>
        <v>0.010995370370370357</v>
      </c>
      <c r="BC24" s="49">
        <v>3</v>
      </c>
      <c r="BD24" s="48">
        <f>AZ24/BC24</f>
        <v>0.014737654320987656</v>
      </c>
      <c r="BE24" s="49">
        <f>RANK(BB24,BB4:BB66,1)</f>
        <v>14</v>
      </c>
      <c r="BF24" s="49">
        <f>RANK(BD24,BD4:BD66,1)</f>
        <v>22</v>
      </c>
    </row>
    <row r="25" spans="4:58" ht="15.75" customHeight="1">
      <c r="D25" t="s">
        <v>41</v>
      </c>
      <c r="E25" s="9">
        <f>E24-0</f>
        <v>0.015972222222222224</v>
      </c>
      <c r="F25" s="11"/>
      <c r="G25" s="9">
        <f>G24-E24</f>
        <v>0.017476851851851844</v>
      </c>
      <c r="H25" s="9"/>
      <c r="I25" s="9">
        <f>I24-G24</f>
        <v>0.015138888888888896</v>
      </c>
      <c r="J25" s="9"/>
      <c r="K25" s="9">
        <f>K24-I24</f>
        <v>0.016458333333333332</v>
      </c>
      <c r="L25" s="11"/>
      <c r="M25" s="9">
        <f>M24-K24</f>
        <v>0.016666666666666663</v>
      </c>
      <c r="N25" s="9"/>
      <c r="O25" s="9">
        <f>O24-M24</f>
        <v>0.015150462962962977</v>
      </c>
      <c r="P25" s="9"/>
      <c r="Q25" s="9">
        <f>Q24-O24</f>
        <v>0.017280092592592583</v>
      </c>
      <c r="R25" s="9"/>
      <c r="S25" s="9">
        <f>S24-Q24</f>
        <v>0.01682870370370372</v>
      </c>
      <c r="T25" s="9"/>
      <c r="U25" s="9">
        <f>U24-S24</f>
        <v>0.013923611111111095</v>
      </c>
      <c r="V25" s="11"/>
      <c r="W25" s="9">
        <f>W24-U24</f>
        <v>0.018090277777777775</v>
      </c>
      <c r="X25" s="9"/>
      <c r="Y25" s="9">
        <f>Y24-W24</f>
        <v>0.012152777777777762</v>
      </c>
      <c r="Z25" s="9"/>
      <c r="AA25" s="9">
        <f>AA24-Y24</f>
        <v>0.010856481481481495</v>
      </c>
      <c r="AB25" s="9"/>
      <c r="AC25" s="9">
        <f>AC24-AA24</f>
        <v>0.014502314814814815</v>
      </c>
      <c r="AD25" s="9"/>
      <c r="AE25" s="9">
        <f>AE24-AC24</f>
        <v>0.012581018518518533</v>
      </c>
      <c r="AF25" s="9"/>
      <c r="AG25" s="9">
        <f>AG24-AE24</f>
        <v>0.010983796296296283</v>
      </c>
      <c r="AH25" s="9"/>
      <c r="AI25" s="9">
        <f>AI24-AG24</f>
        <v>0.014166666666666689</v>
      </c>
      <c r="AJ25" s="11"/>
      <c r="AK25" s="9">
        <f>AK24-AI24</f>
        <v>0.011886574074074091</v>
      </c>
      <c r="AL25" s="9"/>
      <c r="AM25" s="9">
        <f>AM24-AK24</f>
        <v>0.011238425925925888</v>
      </c>
      <c r="AN25" s="9"/>
      <c r="AO25" s="9">
        <f>AO24-AM24</f>
        <v>0.011944444444444424</v>
      </c>
      <c r="AP25" s="9"/>
      <c r="AQ25" s="9">
        <f>AQ24-AO24</f>
        <v>0.010902777777777761</v>
      </c>
      <c r="AR25" s="211"/>
      <c r="AS25" s="207"/>
      <c r="AT25" s="214"/>
      <c r="AU25" s="207"/>
      <c r="AV25" s="209"/>
      <c r="AW25" s="50"/>
      <c r="AX25" s="58"/>
      <c r="AY25" s="58"/>
      <c r="AZ25" s="49"/>
      <c r="BA25" s="47"/>
      <c r="BB25" s="48"/>
      <c r="BC25" s="49"/>
      <c r="BD25" s="48"/>
      <c r="BE25" s="49"/>
      <c r="BF25" s="49"/>
    </row>
    <row r="26" spans="1:58" ht="3" customHeight="1">
      <c r="A26" s="18"/>
      <c r="B26" s="18"/>
      <c r="C26" s="18"/>
      <c r="D26" s="18"/>
      <c r="E26" s="18"/>
      <c r="F26" s="68"/>
      <c r="G26" s="18"/>
      <c r="H26" s="36"/>
      <c r="I26" s="18"/>
      <c r="J26" s="36"/>
      <c r="K26" s="18"/>
      <c r="L26" s="18"/>
      <c r="M26" s="18"/>
      <c r="N26" s="18"/>
      <c r="O26" s="18"/>
      <c r="P26" s="35"/>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9"/>
      <c r="AU26" s="18"/>
      <c r="AV26" s="18"/>
      <c r="AW26" s="55"/>
      <c r="AX26" s="55"/>
      <c r="AY26" s="55"/>
      <c r="AZ26" s="55"/>
      <c r="BA26" s="56"/>
      <c r="BB26" s="57"/>
      <c r="BC26" s="55"/>
      <c r="BD26" s="57"/>
      <c r="BE26" s="55"/>
      <c r="BF26" s="55"/>
    </row>
    <row r="27" spans="1:58" ht="15">
      <c r="A27" t="s">
        <v>43</v>
      </c>
      <c r="C27" s="1" t="s">
        <v>191</v>
      </c>
      <c r="D27" t="s">
        <v>44</v>
      </c>
      <c r="E27" s="1" t="s">
        <v>0</v>
      </c>
      <c r="F27" s="69"/>
      <c r="G27" s="1" t="s">
        <v>1</v>
      </c>
      <c r="H27" s="15"/>
      <c r="I27" s="1" t="s">
        <v>2</v>
      </c>
      <c r="J27" s="15"/>
      <c r="K27" s="1" t="s">
        <v>3</v>
      </c>
      <c r="L27" s="1"/>
      <c r="M27" s="1" t="s">
        <v>4</v>
      </c>
      <c r="N27" s="1"/>
      <c r="O27" s="1" t="s">
        <v>5</v>
      </c>
      <c r="P27" s="14"/>
      <c r="Q27" s="1" t="s">
        <v>6</v>
      </c>
      <c r="R27" s="1"/>
      <c r="S27" s="1" t="s">
        <v>7</v>
      </c>
      <c r="T27" s="1"/>
      <c r="U27" s="1" t="s">
        <v>8</v>
      </c>
      <c r="V27" s="1"/>
      <c r="W27" s="1" t="s">
        <v>9</v>
      </c>
      <c r="X27" s="1"/>
      <c r="Y27" s="1" t="s">
        <v>10</v>
      </c>
      <c r="Z27" s="1"/>
      <c r="AA27" s="1" t="s">
        <v>11</v>
      </c>
      <c r="AB27" s="1"/>
      <c r="AC27" s="1" t="s">
        <v>12</v>
      </c>
      <c r="AD27" s="1"/>
      <c r="AE27" s="1" t="s">
        <v>13</v>
      </c>
      <c r="AF27" s="1"/>
      <c r="AG27" s="1" t="s">
        <v>14</v>
      </c>
      <c r="AH27" s="1"/>
      <c r="AI27" s="1" t="s">
        <v>15</v>
      </c>
      <c r="AJ27" s="1"/>
      <c r="AK27" s="1" t="s">
        <v>16</v>
      </c>
      <c r="AL27" s="1"/>
      <c r="AM27" s="1" t="s">
        <v>17</v>
      </c>
      <c r="AN27" s="1"/>
      <c r="AO27" s="1" t="s">
        <v>18</v>
      </c>
      <c r="AP27" s="1"/>
      <c r="AQ27" s="1" t="s">
        <v>19</v>
      </c>
      <c r="AT27" s="12"/>
      <c r="AW27" s="49"/>
      <c r="AX27" s="49"/>
      <c r="AY27" s="49"/>
      <c r="AZ27" s="49"/>
      <c r="BA27" s="47"/>
      <c r="BB27" s="48"/>
      <c r="BC27" s="49"/>
      <c r="BD27" s="48"/>
      <c r="BE27" s="49"/>
      <c r="BF27" s="49"/>
    </row>
    <row r="28" spans="1:58" ht="15" customHeight="1">
      <c r="A28" s="43" t="s">
        <v>123</v>
      </c>
      <c r="B28" s="206" t="s">
        <v>5</v>
      </c>
      <c r="C28" s="42" t="s">
        <v>54</v>
      </c>
      <c r="D28" t="s">
        <v>38</v>
      </c>
      <c r="E28" s="1" t="s">
        <v>46</v>
      </c>
      <c r="F28" s="69"/>
      <c r="G28" s="1" t="s">
        <v>150</v>
      </c>
      <c r="H28" s="15"/>
      <c r="I28" s="1" t="s">
        <v>149</v>
      </c>
      <c r="J28" s="15"/>
      <c r="K28" s="1" t="s">
        <v>46</v>
      </c>
      <c r="L28" s="1"/>
      <c r="M28" s="1" t="s">
        <v>150</v>
      </c>
      <c r="N28" s="1"/>
      <c r="O28" s="1" t="s">
        <v>149</v>
      </c>
      <c r="P28" s="14"/>
      <c r="Q28" s="1" t="s">
        <v>46</v>
      </c>
      <c r="R28" s="1"/>
      <c r="S28" s="1" t="s">
        <v>150</v>
      </c>
      <c r="T28" s="1"/>
      <c r="U28" s="1" t="s">
        <v>149</v>
      </c>
      <c r="V28" s="1"/>
      <c r="W28" s="1" t="s">
        <v>46</v>
      </c>
      <c r="X28" s="1"/>
      <c r="Y28" s="1" t="s">
        <v>150</v>
      </c>
      <c r="Z28" s="1"/>
      <c r="AA28" s="1" t="s">
        <v>149</v>
      </c>
      <c r="AB28" s="1"/>
      <c r="AC28" s="1" t="s">
        <v>46</v>
      </c>
      <c r="AD28" s="1"/>
      <c r="AE28" s="1" t="s">
        <v>150</v>
      </c>
      <c r="AF28" s="1"/>
      <c r="AG28" s="1" t="s">
        <v>149</v>
      </c>
      <c r="AH28" s="1"/>
      <c r="AI28" s="1" t="s">
        <v>46</v>
      </c>
      <c r="AJ28" s="1"/>
      <c r="AK28" s="1" t="s">
        <v>150</v>
      </c>
      <c r="AL28" s="1"/>
      <c r="AM28" s="1" t="s">
        <v>149</v>
      </c>
      <c r="AN28" s="1"/>
      <c r="AO28" s="1" t="s">
        <v>46</v>
      </c>
      <c r="AP28" s="1"/>
      <c r="AQ28" s="1" t="s">
        <v>149</v>
      </c>
      <c r="AR28" s="211" t="s">
        <v>8</v>
      </c>
      <c r="AS28" s="207">
        <f>E31+G31+I31+K31+O31+Q31+U31+W31+AE31+AK31</f>
        <v>0.1208912037037037</v>
      </c>
      <c r="AT28" s="214" t="s">
        <v>8</v>
      </c>
      <c r="AU28" s="207">
        <f>AQ30-AS28</f>
        <v>0.1595023148148148</v>
      </c>
      <c r="AV28" s="209" t="s">
        <v>10</v>
      </c>
      <c r="AW28" s="45" t="s">
        <v>123</v>
      </c>
      <c r="AX28" s="46">
        <f>G31+M31+S31+Y31+AE31+AK31</f>
        <v>0.09431712962962954</v>
      </c>
      <c r="AY28" s="46">
        <f>G31+AE31+AK31</f>
        <v>0.040787037037037</v>
      </c>
      <c r="AZ28" s="46">
        <f>AX28-AY28</f>
        <v>0.053530092592592546</v>
      </c>
      <c r="BA28" s="47">
        <v>3</v>
      </c>
      <c r="BB28" s="48">
        <f>AY28/BA28</f>
        <v>0.013595679012345666</v>
      </c>
      <c r="BC28" s="49">
        <v>3</v>
      </c>
      <c r="BD28" s="48">
        <f>AZ28/BC28</f>
        <v>0.01784336419753085</v>
      </c>
      <c r="BE28" s="49">
        <f>RANK(BB28,BB4:BB66,1)</f>
        <v>31</v>
      </c>
      <c r="BF28" s="49">
        <f>RANK(BD28,BD4:BD66,1)</f>
        <v>32</v>
      </c>
    </row>
    <row r="29" spans="1:58" ht="15" customHeight="1">
      <c r="A29" s="43" t="s">
        <v>120</v>
      </c>
      <c r="B29" s="206"/>
      <c r="C29" s="42" t="s">
        <v>60</v>
      </c>
      <c r="D29" s="2" t="s">
        <v>42</v>
      </c>
      <c r="E29" s="4" t="s">
        <v>46</v>
      </c>
      <c r="F29" s="70"/>
      <c r="G29" s="1" t="s">
        <v>46</v>
      </c>
      <c r="H29" s="15"/>
      <c r="I29" s="1" t="s">
        <v>46</v>
      </c>
      <c r="J29" s="15"/>
      <c r="K29" s="1" t="s">
        <v>46</v>
      </c>
      <c r="L29" s="1"/>
      <c r="M29" s="1" t="s">
        <v>45</v>
      </c>
      <c r="N29" s="1"/>
      <c r="O29" s="1" t="s">
        <v>46</v>
      </c>
      <c r="P29" s="14"/>
      <c r="Q29" s="1" t="s">
        <v>46</v>
      </c>
      <c r="R29" s="1"/>
      <c r="S29" s="1" t="s">
        <v>45</v>
      </c>
      <c r="T29" s="1"/>
      <c r="U29" s="1" t="s">
        <v>46</v>
      </c>
      <c r="V29" s="1"/>
      <c r="W29" s="1" t="s">
        <v>46</v>
      </c>
      <c r="X29" s="1"/>
      <c r="Y29" s="1" t="s">
        <v>45</v>
      </c>
      <c r="Z29" s="1"/>
      <c r="AA29" s="1" t="s">
        <v>45</v>
      </c>
      <c r="AB29" s="1"/>
      <c r="AC29" s="1" t="s">
        <v>45</v>
      </c>
      <c r="AD29" s="1"/>
      <c r="AE29" s="1" t="s">
        <v>46</v>
      </c>
      <c r="AF29" s="1"/>
      <c r="AG29" s="1" t="s">
        <v>45</v>
      </c>
      <c r="AH29" s="1"/>
      <c r="AI29" s="1" t="s">
        <v>45</v>
      </c>
      <c r="AJ29" s="1"/>
      <c r="AK29" s="1" t="s">
        <v>46</v>
      </c>
      <c r="AL29" s="1"/>
      <c r="AM29" s="1" t="s">
        <v>45</v>
      </c>
      <c r="AN29" s="1"/>
      <c r="AO29" s="1" t="s">
        <v>45</v>
      </c>
      <c r="AP29" s="1"/>
      <c r="AQ29" s="1" t="s">
        <v>45</v>
      </c>
      <c r="AR29" s="211"/>
      <c r="AS29" s="207"/>
      <c r="AT29" s="214"/>
      <c r="AU29" s="207"/>
      <c r="AV29" s="209"/>
      <c r="AW29" s="45" t="s">
        <v>120</v>
      </c>
      <c r="AX29" s="46">
        <f>E31+K31+Q31+W31+AC31+AI31+AO31</f>
        <v>0.0893055555555556</v>
      </c>
      <c r="AY29" s="46">
        <f>E31+K31+Q31+W31</f>
        <v>0.04516203703703704</v>
      </c>
      <c r="AZ29" s="46">
        <f>AX29-AY29</f>
        <v>0.044143518518518554</v>
      </c>
      <c r="BA29" s="47">
        <v>4</v>
      </c>
      <c r="BB29" s="48">
        <f>AY29/BA29</f>
        <v>0.01129050925925926</v>
      </c>
      <c r="BC29" s="49">
        <v>3</v>
      </c>
      <c r="BD29" s="48">
        <f>AZ29/BC29</f>
        <v>0.014714506172839517</v>
      </c>
      <c r="BE29" s="49">
        <f>RANK(BB29,BB4:BB66,1)</f>
        <v>17</v>
      </c>
      <c r="BF29" s="49">
        <f>RANK(BD29,BD4:BD66,1)</f>
        <v>21</v>
      </c>
    </row>
    <row r="30" spans="1:58" ht="15" customHeight="1">
      <c r="A30" s="43" t="s">
        <v>124</v>
      </c>
      <c r="B30" s="206"/>
      <c r="C30" s="42" t="s">
        <v>146</v>
      </c>
      <c r="D30" t="s">
        <v>40</v>
      </c>
      <c r="E30" s="3">
        <v>0.01085648148148148</v>
      </c>
      <c r="F30" s="20" t="s">
        <v>7</v>
      </c>
      <c r="G30" s="3">
        <v>0.023703703703703703</v>
      </c>
      <c r="H30" s="20" t="s">
        <v>7</v>
      </c>
      <c r="I30" s="3">
        <v>0.035069444444444445</v>
      </c>
      <c r="J30" s="20" t="s">
        <v>7</v>
      </c>
      <c r="K30" s="3">
        <v>0.04649305555555555</v>
      </c>
      <c r="L30" s="20" t="s">
        <v>8</v>
      </c>
      <c r="M30" s="3">
        <v>0.06469907407407406</v>
      </c>
      <c r="N30" s="20" t="s">
        <v>8</v>
      </c>
      <c r="O30" s="3">
        <v>0.07640046296296296</v>
      </c>
      <c r="P30" s="20" t="s">
        <v>8</v>
      </c>
      <c r="Q30" s="3">
        <v>0.08771990740740741</v>
      </c>
      <c r="R30" s="20" t="s">
        <v>8</v>
      </c>
      <c r="S30" s="3">
        <v>0.1055324074074074</v>
      </c>
      <c r="T30" s="20" t="s">
        <v>8</v>
      </c>
      <c r="U30" s="3">
        <v>0.1174074074074074</v>
      </c>
      <c r="V30" s="20" t="s">
        <v>8</v>
      </c>
      <c r="W30" s="3">
        <v>0.1289699074074074</v>
      </c>
      <c r="X30" s="20" t="s">
        <v>7</v>
      </c>
      <c r="Y30" s="3">
        <v>0.14648148148148146</v>
      </c>
      <c r="Z30" s="20" t="s">
        <v>8</v>
      </c>
      <c r="AA30" s="3">
        <v>0.163125</v>
      </c>
      <c r="AB30" s="20" t="s">
        <v>8</v>
      </c>
      <c r="AC30" s="3">
        <v>0.17788194444444447</v>
      </c>
      <c r="AD30" s="20" t="s">
        <v>8</v>
      </c>
      <c r="AE30" s="3">
        <v>0.19166666666666665</v>
      </c>
      <c r="AF30" s="20" t="s">
        <v>8</v>
      </c>
      <c r="AG30" s="3">
        <v>0.20675925925925928</v>
      </c>
      <c r="AH30" s="20" t="s">
        <v>8</v>
      </c>
      <c r="AI30" s="3">
        <v>0.22116898148148148</v>
      </c>
      <c r="AJ30" s="20" t="s">
        <v>8</v>
      </c>
      <c r="AK30" s="3">
        <v>0.23532407407407407</v>
      </c>
      <c r="AL30" s="20" t="s">
        <v>8</v>
      </c>
      <c r="AM30" s="3">
        <v>0.25024305555555554</v>
      </c>
      <c r="AN30" s="20" t="s">
        <v>8</v>
      </c>
      <c r="AO30" s="3">
        <v>0.2652199074074074</v>
      </c>
      <c r="AP30" s="20" t="s">
        <v>8</v>
      </c>
      <c r="AQ30" s="26">
        <v>0.2803935185185185</v>
      </c>
      <c r="AR30" s="211"/>
      <c r="AS30" s="207"/>
      <c r="AT30" s="214"/>
      <c r="AU30" s="207"/>
      <c r="AV30" s="209"/>
      <c r="AW30" s="45" t="s">
        <v>124</v>
      </c>
      <c r="AX30" s="46">
        <f>I31+O31+U31+AA31+AG31+AM31+AQ31</f>
        <v>0.09677083333333338</v>
      </c>
      <c r="AY30" s="46">
        <f>I31+O31+U31</f>
        <v>0.034942129629629656</v>
      </c>
      <c r="AZ30" s="46">
        <f>AX30-AY30</f>
        <v>0.06182870370370372</v>
      </c>
      <c r="BA30" s="47">
        <v>3</v>
      </c>
      <c r="BB30" s="48">
        <f>AY30/BA30</f>
        <v>0.011647376543209886</v>
      </c>
      <c r="BC30" s="49">
        <v>4</v>
      </c>
      <c r="BD30" s="48">
        <f>AZ30/BC30</f>
        <v>0.01545717592592593</v>
      </c>
      <c r="BE30" s="49">
        <f>RANK(BB30,BB4:BB66,1)</f>
        <v>23</v>
      </c>
      <c r="BF30" s="49">
        <f>RANK(BD30,BD4:BD66,1)</f>
        <v>25</v>
      </c>
    </row>
    <row r="31" spans="4:58" ht="15.75" customHeight="1">
      <c r="D31" t="s">
        <v>41</v>
      </c>
      <c r="E31" s="9">
        <f>E30-0</f>
        <v>0.01085648148148148</v>
      </c>
      <c r="F31" s="11"/>
      <c r="G31" s="9">
        <f>G30-E30</f>
        <v>0.012847222222222222</v>
      </c>
      <c r="H31" s="9"/>
      <c r="I31" s="9">
        <f>I30-G30</f>
        <v>0.011365740740740742</v>
      </c>
      <c r="J31" s="9"/>
      <c r="K31" s="9">
        <f>K30-I30</f>
        <v>0.011423611111111107</v>
      </c>
      <c r="L31" s="9"/>
      <c r="M31" s="9">
        <f>M30-K30</f>
        <v>0.01820601851851851</v>
      </c>
      <c r="N31" s="9"/>
      <c r="O31" s="9">
        <f>O30-M30</f>
        <v>0.0117013888888889</v>
      </c>
      <c r="P31" s="9"/>
      <c r="Q31" s="9">
        <f>Q30-O30</f>
        <v>0.011319444444444451</v>
      </c>
      <c r="R31" s="9"/>
      <c r="S31" s="9">
        <f>S30-Q30</f>
        <v>0.01781249999999998</v>
      </c>
      <c r="T31" s="9"/>
      <c r="U31" s="9">
        <f>U30-S30</f>
        <v>0.01187500000000001</v>
      </c>
      <c r="V31" s="9"/>
      <c r="W31" s="9">
        <f>W30-U30</f>
        <v>0.011562500000000003</v>
      </c>
      <c r="X31" s="9"/>
      <c r="Y31" s="9">
        <f>Y30-W30</f>
        <v>0.017511574074074054</v>
      </c>
      <c r="Z31" s="9"/>
      <c r="AA31" s="9">
        <f>AA30-Y30</f>
        <v>0.01664351851851853</v>
      </c>
      <c r="AB31" s="9"/>
      <c r="AC31" s="9">
        <f>AC30-AA30</f>
        <v>0.014756944444444475</v>
      </c>
      <c r="AD31" s="9"/>
      <c r="AE31" s="9">
        <f>AE30-AC30</f>
        <v>0.013784722222222184</v>
      </c>
      <c r="AF31" s="9"/>
      <c r="AG31" s="9">
        <f>AG30-AE30</f>
        <v>0.01509259259259263</v>
      </c>
      <c r="AH31" s="9"/>
      <c r="AI31" s="9">
        <f>AI30-AG30</f>
        <v>0.014409722222222199</v>
      </c>
      <c r="AJ31" s="9"/>
      <c r="AK31" s="9">
        <f>AK30-AI30</f>
        <v>0.014155092592592594</v>
      </c>
      <c r="AL31" s="9"/>
      <c r="AM31" s="9">
        <f>AM30-AK30</f>
        <v>0.014918981481481464</v>
      </c>
      <c r="AN31" s="9"/>
      <c r="AO31" s="9">
        <f>AO30-AM30</f>
        <v>0.01497685185185188</v>
      </c>
      <c r="AP31" s="9"/>
      <c r="AQ31" s="9">
        <f>AQ30-AO30</f>
        <v>0.015173611111111096</v>
      </c>
      <c r="AR31" s="211"/>
      <c r="AS31" s="207"/>
      <c r="AT31" s="214"/>
      <c r="AU31" s="207"/>
      <c r="AV31" s="209"/>
      <c r="AW31" s="50"/>
      <c r="AX31" s="58"/>
      <c r="AY31" s="58"/>
      <c r="AZ31" s="49"/>
      <c r="BA31" s="47"/>
      <c r="BB31" s="48"/>
      <c r="BC31" s="49"/>
      <c r="BD31" s="48"/>
      <c r="BE31" s="49"/>
      <c r="BF31" s="49"/>
    </row>
    <row r="32" spans="1:58" ht="3" customHeight="1">
      <c r="A32" s="18"/>
      <c r="B32" s="18"/>
      <c r="C32" s="18"/>
      <c r="D32" s="18"/>
      <c r="E32" s="18"/>
      <c r="F32" s="68"/>
      <c r="G32" s="18"/>
      <c r="H32" s="36"/>
      <c r="I32" s="18"/>
      <c r="J32" s="36"/>
      <c r="K32" s="18"/>
      <c r="L32" s="18"/>
      <c r="M32" s="18"/>
      <c r="N32" s="18"/>
      <c r="O32" s="18"/>
      <c r="P32" s="35"/>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9"/>
      <c r="AU32" s="18"/>
      <c r="AV32" s="18"/>
      <c r="AW32" s="55"/>
      <c r="AX32" s="55"/>
      <c r="AY32" s="55"/>
      <c r="AZ32" s="55"/>
      <c r="BA32" s="56"/>
      <c r="BB32" s="57"/>
      <c r="BC32" s="55"/>
      <c r="BD32" s="57"/>
      <c r="BE32" s="55"/>
      <c r="BF32" s="55"/>
    </row>
    <row r="33" spans="1:58" ht="15">
      <c r="A33" t="s">
        <v>43</v>
      </c>
      <c r="C33" s="1" t="s">
        <v>39</v>
      </c>
      <c r="D33" t="s">
        <v>44</v>
      </c>
      <c r="E33" s="1" t="s">
        <v>0</v>
      </c>
      <c r="F33" s="69"/>
      <c r="G33" s="1" t="s">
        <v>1</v>
      </c>
      <c r="H33" s="15"/>
      <c r="I33" s="1" t="s">
        <v>2</v>
      </c>
      <c r="J33" s="15"/>
      <c r="K33" s="1" t="s">
        <v>3</v>
      </c>
      <c r="L33" s="1"/>
      <c r="M33" s="1" t="s">
        <v>4</v>
      </c>
      <c r="N33" s="1"/>
      <c r="O33" s="1" t="s">
        <v>5</v>
      </c>
      <c r="P33" s="14"/>
      <c r="Q33" s="1" t="s">
        <v>6</v>
      </c>
      <c r="R33" s="1"/>
      <c r="S33" s="1" t="s">
        <v>7</v>
      </c>
      <c r="T33" s="1"/>
      <c r="U33" s="1" t="s">
        <v>8</v>
      </c>
      <c r="V33" s="1"/>
      <c r="W33" s="1" t="s">
        <v>9</v>
      </c>
      <c r="X33" s="1"/>
      <c r="Y33" s="1" t="s">
        <v>10</v>
      </c>
      <c r="Z33" s="1"/>
      <c r="AA33" s="1" t="s">
        <v>11</v>
      </c>
      <c r="AB33" s="1"/>
      <c r="AC33" s="1" t="s">
        <v>12</v>
      </c>
      <c r="AD33" s="1"/>
      <c r="AE33" s="1" t="s">
        <v>13</v>
      </c>
      <c r="AF33" s="1"/>
      <c r="AG33" s="1" t="s">
        <v>14</v>
      </c>
      <c r="AH33" s="1"/>
      <c r="AI33" s="1" t="s">
        <v>15</v>
      </c>
      <c r="AJ33" s="1"/>
      <c r="AK33" s="1" t="s">
        <v>16</v>
      </c>
      <c r="AL33" s="1"/>
      <c r="AM33" s="1" t="s">
        <v>17</v>
      </c>
      <c r="AN33" s="1"/>
      <c r="AO33" s="1" t="s">
        <v>18</v>
      </c>
      <c r="AP33" s="1"/>
      <c r="AQ33" s="1" t="s">
        <v>19</v>
      </c>
      <c r="AT33" s="12"/>
      <c r="AW33" s="49"/>
      <c r="AX33" s="49"/>
      <c r="AY33" s="49"/>
      <c r="AZ33" s="49"/>
      <c r="BA33" s="47"/>
      <c r="BB33" s="48"/>
      <c r="BC33" s="49"/>
      <c r="BD33" s="48"/>
      <c r="BE33" s="49"/>
      <c r="BF33" s="49"/>
    </row>
    <row r="34" spans="1:58" ht="15" customHeight="1">
      <c r="A34" s="43" t="s">
        <v>125</v>
      </c>
      <c r="B34" s="217" t="s">
        <v>0</v>
      </c>
      <c r="C34" s="41" t="s">
        <v>92</v>
      </c>
      <c r="D34" t="s">
        <v>38</v>
      </c>
      <c r="E34" s="1" t="s">
        <v>149</v>
      </c>
      <c r="F34" s="69"/>
      <c r="G34" s="1" t="s">
        <v>46</v>
      </c>
      <c r="H34" s="15"/>
      <c r="I34" s="1" t="s">
        <v>150</v>
      </c>
      <c r="J34" s="15"/>
      <c r="K34" s="1" t="s">
        <v>149</v>
      </c>
      <c r="L34" s="1"/>
      <c r="M34" s="1" t="s">
        <v>46</v>
      </c>
      <c r="N34" s="1"/>
      <c r="O34" s="1" t="s">
        <v>150</v>
      </c>
      <c r="P34" s="14"/>
      <c r="Q34" s="1" t="s">
        <v>149</v>
      </c>
      <c r="R34" s="1"/>
      <c r="S34" s="1" t="s">
        <v>46</v>
      </c>
      <c r="T34" s="1"/>
      <c r="U34" s="1" t="s">
        <v>149</v>
      </c>
      <c r="V34" s="1"/>
      <c r="W34" s="1" t="s">
        <v>46</v>
      </c>
      <c r="X34" s="1"/>
      <c r="Y34" s="1" t="s">
        <v>149</v>
      </c>
      <c r="Z34" s="1"/>
      <c r="AA34" s="1" t="s">
        <v>46</v>
      </c>
      <c r="AB34" s="1"/>
      <c r="AC34" s="1" t="s">
        <v>150</v>
      </c>
      <c r="AD34" s="1"/>
      <c r="AE34" s="1" t="s">
        <v>149</v>
      </c>
      <c r="AF34" s="1"/>
      <c r="AG34" s="1" t="s">
        <v>46</v>
      </c>
      <c r="AH34" s="1"/>
      <c r="AI34" s="1" t="s">
        <v>150</v>
      </c>
      <c r="AJ34" s="1"/>
      <c r="AK34" s="1" t="s">
        <v>149</v>
      </c>
      <c r="AL34" s="1"/>
      <c r="AM34" s="1" t="s">
        <v>46</v>
      </c>
      <c r="AN34" s="1"/>
      <c r="AO34" s="1" t="s">
        <v>149</v>
      </c>
      <c r="AP34" s="1"/>
      <c r="AQ34" s="1" t="s">
        <v>46</v>
      </c>
      <c r="AR34" s="211" t="s">
        <v>2</v>
      </c>
      <c r="AS34" s="207">
        <f>I37+M37+S37+U37+Y37+AG37+AI37+AK37+AO37+E37</f>
        <v>0.10040509259259263</v>
      </c>
      <c r="AT34" s="214" t="s">
        <v>1</v>
      </c>
      <c r="AU34" s="207">
        <f>AQ36-AS34</f>
        <v>0.13474537037037032</v>
      </c>
      <c r="AV34" s="209" t="s">
        <v>4</v>
      </c>
      <c r="AW34" s="45" t="s">
        <v>125</v>
      </c>
      <c r="AX34" s="46">
        <f>I37+O37+AC37+AI37</f>
        <v>0.058124999999999996</v>
      </c>
      <c r="AY34" s="46">
        <f>I37+AI37</f>
        <v>0.02300925925925924</v>
      </c>
      <c r="AZ34" s="46">
        <f>AX34-AY34</f>
        <v>0.03511574074074075</v>
      </c>
      <c r="BA34" s="47">
        <v>2</v>
      </c>
      <c r="BB34" s="48">
        <f>AY34/BA34</f>
        <v>0.01150462962962962</v>
      </c>
      <c r="BC34" s="49">
        <v>2</v>
      </c>
      <c r="BD34" s="48">
        <f>AZ34/BC34</f>
        <v>0.017557870370370376</v>
      </c>
      <c r="BE34" s="49">
        <f>RANK(BB34,BB4:BB66,1)</f>
        <v>19</v>
      </c>
      <c r="BF34" s="49">
        <f>RANK(BD34,BD4:BD66,1)</f>
        <v>31</v>
      </c>
    </row>
    <row r="35" spans="1:58" ht="15" customHeight="1">
      <c r="A35" s="43" t="s">
        <v>126</v>
      </c>
      <c r="B35" s="217"/>
      <c r="C35" s="41" t="s">
        <v>49</v>
      </c>
      <c r="D35" s="2" t="s">
        <v>42</v>
      </c>
      <c r="E35" s="4" t="s">
        <v>46</v>
      </c>
      <c r="F35" s="70"/>
      <c r="G35" s="1" t="s">
        <v>45</v>
      </c>
      <c r="H35" s="15"/>
      <c r="I35" s="1" t="s">
        <v>46</v>
      </c>
      <c r="J35" s="15"/>
      <c r="K35" s="1" t="s">
        <v>45</v>
      </c>
      <c r="L35" s="1"/>
      <c r="M35" s="1" t="s">
        <v>46</v>
      </c>
      <c r="N35" s="1"/>
      <c r="O35" s="1" t="s">
        <v>45</v>
      </c>
      <c r="P35" s="14"/>
      <c r="Q35" s="1" t="s">
        <v>45</v>
      </c>
      <c r="R35" s="1"/>
      <c r="S35" s="1" t="s">
        <v>46</v>
      </c>
      <c r="T35" s="1"/>
      <c r="U35" s="1" t="s">
        <v>46</v>
      </c>
      <c r="V35" s="1"/>
      <c r="W35" s="1" t="s">
        <v>45</v>
      </c>
      <c r="X35" s="1"/>
      <c r="Y35" s="1" t="s">
        <v>46</v>
      </c>
      <c r="Z35" s="1"/>
      <c r="AA35" s="1" t="s">
        <v>45</v>
      </c>
      <c r="AB35" s="1"/>
      <c r="AC35" s="1" t="s">
        <v>45</v>
      </c>
      <c r="AD35" s="1"/>
      <c r="AE35" s="1" t="s">
        <v>45</v>
      </c>
      <c r="AF35" s="1"/>
      <c r="AG35" s="1" t="s">
        <v>46</v>
      </c>
      <c r="AH35" s="1"/>
      <c r="AI35" s="1" t="s">
        <v>46</v>
      </c>
      <c r="AJ35" s="1"/>
      <c r="AK35" s="1" t="s">
        <v>46</v>
      </c>
      <c r="AL35" s="1"/>
      <c r="AM35" s="1" t="s">
        <v>45</v>
      </c>
      <c r="AN35" s="1"/>
      <c r="AO35" s="1" t="s">
        <v>46</v>
      </c>
      <c r="AP35" s="1"/>
      <c r="AQ35" s="1" t="s">
        <v>45</v>
      </c>
      <c r="AR35" s="211"/>
      <c r="AS35" s="207"/>
      <c r="AT35" s="214"/>
      <c r="AU35" s="207"/>
      <c r="AV35" s="209"/>
      <c r="AW35" s="45" t="s">
        <v>126</v>
      </c>
      <c r="AX35" s="46">
        <f>G37+M37+S37+W37+AA37+AG37+AM37+AQ37</f>
        <v>0.09199074074074073</v>
      </c>
      <c r="AY35" s="46">
        <f>M37+S37+AG37</f>
        <v>0.030115740740740755</v>
      </c>
      <c r="AZ35" s="46">
        <f>AX35-AY35</f>
        <v>0.06187499999999998</v>
      </c>
      <c r="BA35" s="47">
        <v>3</v>
      </c>
      <c r="BB35" s="48">
        <f>AY35/BA35</f>
        <v>0.010038580246913585</v>
      </c>
      <c r="BC35" s="49">
        <v>5</v>
      </c>
      <c r="BD35" s="48">
        <f>AZ35/BC35</f>
        <v>0.012374999999999995</v>
      </c>
      <c r="BE35" s="49">
        <f>RANK(BB35,BB4:BB66,1)</f>
        <v>9</v>
      </c>
      <c r="BF35" s="49">
        <f>RANK(BD35,BD4:BD66,1)</f>
        <v>6</v>
      </c>
    </row>
    <row r="36" spans="1:58" ht="15" customHeight="1">
      <c r="A36" s="43" t="s">
        <v>127</v>
      </c>
      <c r="B36" s="217"/>
      <c r="C36" s="41" t="s">
        <v>50</v>
      </c>
      <c r="D36" t="s">
        <v>40</v>
      </c>
      <c r="E36" s="3">
        <v>0.008877314814814815</v>
      </c>
      <c r="F36" s="20" t="s">
        <v>2</v>
      </c>
      <c r="G36" s="3">
        <v>0.0209375</v>
      </c>
      <c r="H36" s="20" t="s">
        <v>3</v>
      </c>
      <c r="I36" s="3">
        <v>0.03234953703703704</v>
      </c>
      <c r="J36" s="20" t="s">
        <v>3</v>
      </c>
      <c r="K36" s="3">
        <v>0.04473379629629629</v>
      </c>
      <c r="L36" s="20" t="s">
        <v>4</v>
      </c>
      <c r="M36" s="3">
        <v>0.054467592592592595</v>
      </c>
      <c r="N36" s="20" t="s">
        <v>2</v>
      </c>
      <c r="O36" s="3">
        <v>0.07221064814814815</v>
      </c>
      <c r="P36" s="20" t="s">
        <v>6</v>
      </c>
      <c r="Q36" s="3">
        <v>0.0847337962962963</v>
      </c>
      <c r="R36" s="20" t="s">
        <v>6</v>
      </c>
      <c r="S36" s="3">
        <v>0.0949074074074074</v>
      </c>
      <c r="T36" s="20" t="s">
        <v>5</v>
      </c>
      <c r="U36" s="3">
        <v>0.10434027777777777</v>
      </c>
      <c r="V36" s="20" t="s">
        <v>4</v>
      </c>
      <c r="W36" s="3">
        <v>0.11671296296296296</v>
      </c>
      <c r="X36" s="20" t="s">
        <v>5</v>
      </c>
      <c r="Y36" s="3">
        <v>0.12637731481481482</v>
      </c>
      <c r="Z36" s="20" t="s">
        <v>4</v>
      </c>
      <c r="AA36" s="3">
        <v>0.13873842592592592</v>
      </c>
      <c r="AB36" s="20" t="s">
        <v>4</v>
      </c>
      <c r="AC36" s="3">
        <v>0.15611111111111112</v>
      </c>
      <c r="AD36" s="20" t="s">
        <v>5</v>
      </c>
      <c r="AE36" s="3">
        <v>0.16895833333333332</v>
      </c>
      <c r="AF36" s="20" t="s">
        <v>5</v>
      </c>
      <c r="AG36" s="3">
        <v>0.17916666666666667</v>
      </c>
      <c r="AH36" s="20" t="s">
        <v>4</v>
      </c>
      <c r="AI36" s="3">
        <v>0.19076388888888887</v>
      </c>
      <c r="AJ36" s="20" t="s">
        <v>3</v>
      </c>
      <c r="AK36" s="3">
        <v>0.20023148148148148</v>
      </c>
      <c r="AL36" s="20" t="s">
        <v>2</v>
      </c>
      <c r="AM36" s="3">
        <v>0.21280092592592592</v>
      </c>
      <c r="AN36" s="20" t="s">
        <v>2</v>
      </c>
      <c r="AO36" s="3">
        <v>0.22263888888888891</v>
      </c>
      <c r="AP36" s="20" t="s">
        <v>2</v>
      </c>
      <c r="AQ36" s="26">
        <v>0.23515046296296296</v>
      </c>
      <c r="AR36" s="211"/>
      <c r="AS36" s="207"/>
      <c r="AT36" s="214"/>
      <c r="AU36" s="207"/>
      <c r="AV36" s="209"/>
      <c r="AW36" s="45" t="s">
        <v>127</v>
      </c>
      <c r="AX36" s="46">
        <f>E37+K37+Q37+U37+Y37+AE37+AK37+AO37</f>
        <v>0.08503472222222225</v>
      </c>
      <c r="AY36" s="46">
        <f>E37+U37+Y37+AK37+AO37</f>
        <v>0.047280092592592644</v>
      </c>
      <c r="AZ36" s="46">
        <f>AX36-AY36</f>
        <v>0.0377546296296296</v>
      </c>
      <c r="BA36" s="47">
        <v>5</v>
      </c>
      <c r="BB36" s="48">
        <f>AY36/BA36</f>
        <v>0.009456018518518529</v>
      </c>
      <c r="BC36" s="49">
        <v>3</v>
      </c>
      <c r="BD36" s="48">
        <f>AZ36/BC36</f>
        <v>0.012584876543209868</v>
      </c>
      <c r="BE36" s="49">
        <f>RANK(BB36,BB4:BB66,1)</f>
        <v>4</v>
      </c>
      <c r="BF36" s="49">
        <f>RANK(BD36,BD4:BD66,1)</f>
        <v>7</v>
      </c>
    </row>
    <row r="37" spans="4:58" ht="15.75" customHeight="1">
      <c r="D37" t="s">
        <v>41</v>
      </c>
      <c r="E37" s="9">
        <f>E36-0</f>
        <v>0.008877314814814815</v>
      </c>
      <c r="F37" s="11"/>
      <c r="G37" s="9">
        <f>G36-E36</f>
        <v>0.012060185185185186</v>
      </c>
      <c r="H37" s="9"/>
      <c r="I37" s="9">
        <f>I36-G36</f>
        <v>0.011412037037037037</v>
      </c>
      <c r="J37" s="9"/>
      <c r="K37" s="9">
        <f>K36-I36</f>
        <v>0.012384259259259255</v>
      </c>
      <c r="L37" s="9"/>
      <c r="M37" s="9">
        <f>M36-K36</f>
        <v>0.009733796296296303</v>
      </c>
      <c r="N37" s="9"/>
      <c r="O37" s="9">
        <f>O36-M36</f>
        <v>0.017743055555555554</v>
      </c>
      <c r="P37" s="9"/>
      <c r="Q37" s="9">
        <f>Q36-O36</f>
        <v>0.012523148148148144</v>
      </c>
      <c r="R37" s="9"/>
      <c r="S37" s="9">
        <f>S36-Q36</f>
        <v>0.010173611111111105</v>
      </c>
      <c r="T37" s="9"/>
      <c r="U37" s="9">
        <f>U36-S36</f>
        <v>0.00943287037037037</v>
      </c>
      <c r="V37" s="9"/>
      <c r="W37" s="9">
        <f>W36-U36</f>
        <v>0.012372685185185195</v>
      </c>
      <c r="X37" s="9"/>
      <c r="Y37" s="9">
        <f>Y36-W36</f>
        <v>0.009664351851851855</v>
      </c>
      <c r="Z37" s="9"/>
      <c r="AA37" s="9">
        <f>AA36-Y36</f>
        <v>0.0123611111111111</v>
      </c>
      <c r="AB37" s="9"/>
      <c r="AC37" s="9">
        <f>AC36-AA36</f>
        <v>0.0173726851851852</v>
      </c>
      <c r="AD37" s="9"/>
      <c r="AE37" s="9">
        <f>AE36-AC36</f>
        <v>0.012847222222222204</v>
      </c>
      <c r="AF37" s="9"/>
      <c r="AG37" s="9">
        <f>AG36-AE36</f>
        <v>0.010208333333333347</v>
      </c>
      <c r="AH37" s="9"/>
      <c r="AI37" s="9">
        <f>AI36-AG36</f>
        <v>0.011597222222222203</v>
      </c>
      <c r="AJ37" s="9"/>
      <c r="AK37" s="9">
        <f>AK36-AI36</f>
        <v>0.00946759259259261</v>
      </c>
      <c r="AL37" s="9"/>
      <c r="AM37" s="9">
        <f>AM36-AK36</f>
        <v>0.012569444444444439</v>
      </c>
      <c r="AN37" s="9"/>
      <c r="AO37" s="9">
        <f>AO36-AM36</f>
        <v>0.009837962962962993</v>
      </c>
      <c r="AP37" s="9"/>
      <c r="AQ37" s="9">
        <f>AQ36-AO36</f>
        <v>0.01251157407407405</v>
      </c>
      <c r="AR37" s="211"/>
      <c r="AS37" s="207"/>
      <c r="AT37" s="214"/>
      <c r="AU37" s="207"/>
      <c r="AV37" s="209"/>
      <c r="AW37" s="50"/>
      <c r="AX37" s="58"/>
      <c r="AY37" s="58"/>
      <c r="AZ37" s="49"/>
      <c r="BA37" s="47"/>
      <c r="BB37" s="48"/>
      <c r="BC37" s="49"/>
      <c r="BD37" s="48"/>
      <c r="BE37" s="49"/>
      <c r="BF37" s="49"/>
    </row>
    <row r="38" spans="1:58" ht="3" customHeight="1">
      <c r="A38" s="18"/>
      <c r="B38" s="18"/>
      <c r="C38" s="18"/>
      <c r="D38" s="18"/>
      <c r="E38" s="18"/>
      <c r="F38" s="68"/>
      <c r="G38" s="18"/>
      <c r="H38" s="36"/>
      <c r="I38" s="18"/>
      <c r="J38" s="36"/>
      <c r="K38" s="18"/>
      <c r="L38" s="18"/>
      <c r="M38" s="18"/>
      <c r="N38" s="18"/>
      <c r="O38" s="18"/>
      <c r="P38" s="35"/>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9"/>
      <c r="AU38" s="18"/>
      <c r="AV38" s="18"/>
      <c r="AW38" s="55"/>
      <c r="AX38" s="55"/>
      <c r="AY38" s="55"/>
      <c r="AZ38" s="55"/>
      <c r="BA38" s="56"/>
      <c r="BB38" s="57"/>
      <c r="BC38" s="55"/>
      <c r="BD38" s="57"/>
      <c r="BE38" s="55"/>
      <c r="BF38" s="55"/>
    </row>
    <row r="39" spans="1:58" ht="15">
      <c r="A39" t="s">
        <v>43</v>
      </c>
      <c r="C39" s="1" t="s">
        <v>97</v>
      </c>
      <c r="D39" t="s">
        <v>44</v>
      </c>
      <c r="E39" s="1" t="s">
        <v>0</v>
      </c>
      <c r="F39" s="69"/>
      <c r="G39" s="1" t="s">
        <v>1</v>
      </c>
      <c r="H39" s="15"/>
      <c r="I39" s="1" t="s">
        <v>2</v>
      </c>
      <c r="J39" s="15"/>
      <c r="K39" s="1" t="s">
        <v>3</v>
      </c>
      <c r="L39" s="1"/>
      <c r="M39" s="1" t="s">
        <v>4</v>
      </c>
      <c r="N39" s="1"/>
      <c r="O39" s="1" t="s">
        <v>5</v>
      </c>
      <c r="P39" s="14"/>
      <c r="Q39" s="1" t="s">
        <v>6</v>
      </c>
      <c r="R39" s="1"/>
      <c r="S39" s="1" t="s">
        <v>7</v>
      </c>
      <c r="T39" s="1"/>
      <c r="U39" s="1" t="s">
        <v>8</v>
      </c>
      <c r="V39" s="1"/>
      <c r="W39" s="1" t="s">
        <v>9</v>
      </c>
      <c r="X39" s="1"/>
      <c r="Y39" s="1" t="s">
        <v>10</v>
      </c>
      <c r="Z39" s="1"/>
      <c r="AA39" s="1" t="s">
        <v>11</v>
      </c>
      <c r="AB39" s="1"/>
      <c r="AC39" s="1" t="s">
        <v>12</v>
      </c>
      <c r="AD39" s="1"/>
      <c r="AE39" s="1" t="s">
        <v>13</v>
      </c>
      <c r="AF39" s="1"/>
      <c r="AG39" s="1" t="s">
        <v>14</v>
      </c>
      <c r="AH39" s="1"/>
      <c r="AI39" s="1" t="s">
        <v>15</v>
      </c>
      <c r="AJ39" s="1"/>
      <c r="AK39" s="1" t="s">
        <v>16</v>
      </c>
      <c r="AL39" s="1"/>
      <c r="AM39" s="1" t="s">
        <v>17</v>
      </c>
      <c r="AN39" s="1"/>
      <c r="AO39" s="1" t="s">
        <v>18</v>
      </c>
      <c r="AP39" s="1"/>
      <c r="AQ39" s="1" t="s">
        <v>19</v>
      </c>
      <c r="AT39" s="12"/>
      <c r="AW39" s="49"/>
      <c r="AX39" s="49"/>
      <c r="AY39" s="49"/>
      <c r="AZ39" s="49"/>
      <c r="BA39" s="47"/>
      <c r="BB39" s="48"/>
      <c r="BC39" s="49"/>
      <c r="BD39" s="48"/>
      <c r="BE39" s="49"/>
      <c r="BF39" s="49"/>
    </row>
    <row r="40" spans="1:58" ht="15" customHeight="1">
      <c r="A40" s="43" t="s">
        <v>128</v>
      </c>
      <c r="B40" s="217" t="s">
        <v>2</v>
      </c>
      <c r="C40" s="66" t="s">
        <v>96</v>
      </c>
      <c r="D40" t="s">
        <v>38</v>
      </c>
      <c r="E40" s="1" t="s">
        <v>149</v>
      </c>
      <c r="F40" s="69"/>
      <c r="G40" s="1" t="s">
        <v>149</v>
      </c>
      <c r="H40" s="15"/>
      <c r="I40" s="1" t="s">
        <v>46</v>
      </c>
      <c r="J40" s="15"/>
      <c r="K40" s="1" t="s">
        <v>150</v>
      </c>
      <c r="L40" s="1"/>
      <c r="M40" s="1" t="s">
        <v>46</v>
      </c>
      <c r="N40" s="1"/>
      <c r="O40" s="1" t="s">
        <v>46</v>
      </c>
      <c r="P40" s="14"/>
      <c r="Q40" s="1" t="s">
        <v>149</v>
      </c>
      <c r="R40" s="1"/>
      <c r="S40" s="1" t="s">
        <v>149</v>
      </c>
      <c r="T40" s="1"/>
      <c r="U40" s="1" t="s">
        <v>150</v>
      </c>
      <c r="V40" s="1"/>
      <c r="W40" s="1" t="s">
        <v>46</v>
      </c>
      <c r="X40" s="1"/>
      <c r="Y40" s="1" t="s">
        <v>150</v>
      </c>
      <c r="Z40" s="1"/>
      <c r="AA40" s="1" t="s">
        <v>149</v>
      </c>
      <c r="AB40" s="1"/>
      <c r="AC40" s="1" t="s">
        <v>46</v>
      </c>
      <c r="AD40" s="1"/>
      <c r="AE40" s="1" t="s">
        <v>150</v>
      </c>
      <c r="AF40" s="1"/>
      <c r="AG40" s="1" t="s">
        <v>149</v>
      </c>
      <c r="AH40" s="1"/>
      <c r="AI40" s="1" t="s">
        <v>46</v>
      </c>
      <c r="AJ40" s="1"/>
      <c r="AK40" s="1" t="s">
        <v>150</v>
      </c>
      <c r="AL40" s="1"/>
      <c r="AM40" s="1" t="s">
        <v>46</v>
      </c>
      <c r="AN40" s="1"/>
      <c r="AO40" s="1" t="s">
        <v>150</v>
      </c>
      <c r="AP40" s="1"/>
      <c r="AQ40" s="1" t="s">
        <v>149</v>
      </c>
      <c r="AR40" s="211" t="s">
        <v>7</v>
      </c>
      <c r="AS40" s="207">
        <f>E43+G43+I43+K43+AG43+AI43+AK43+AM43+AO43+AQ43</f>
        <v>0.11607638888888885</v>
      </c>
      <c r="AT40" s="214" t="s">
        <v>7</v>
      </c>
      <c r="AU40" s="207">
        <f>AQ42-AS40</f>
        <v>0.14402777777777778</v>
      </c>
      <c r="AV40" s="209" t="s">
        <v>7</v>
      </c>
      <c r="AW40" s="45" t="s">
        <v>128</v>
      </c>
      <c r="AX40" s="46">
        <f>K43+U43+Y43+AE43++AK43+AO43</f>
        <v>0.0787847222222222</v>
      </c>
      <c r="AY40" s="46">
        <f>K43+AK43+AO43</f>
        <v>0.035497685185185174</v>
      </c>
      <c r="AZ40" s="46">
        <f>AX40-AY40</f>
        <v>0.04328703703703703</v>
      </c>
      <c r="BA40" s="47">
        <v>3</v>
      </c>
      <c r="BB40" s="48">
        <f>AY40/BA40</f>
        <v>0.011832561728395058</v>
      </c>
      <c r="BC40" s="49">
        <v>3</v>
      </c>
      <c r="BD40" s="48">
        <f>AZ40/BC40</f>
        <v>0.01442901234567901</v>
      </c>
      <c r="BE40" s="49">
        <f>RANK(BB40,BB4:BB66,1)</f>
        <v>27</v>
      </c>
      <c r="BF40" s="49">
        <f>RANK(BD40,BD4:BD66,1)</f>
        <v>19</v>
      </c>
    </row>
    <row r="41" spans="1:58" ht="15" customHeight="1">
      <c r="A41" s="43" t="s">
        <v>129</v>
      </c>
      <c r="B41" s="217"/>
      <c r="C41" s="40" t="s">
        <v>58</v>
      </c>
      <c r="D41" s="2" t="s">
        <v>42</v>
      </c>
      <c r="E41" s="4" t="s">
        <v>46</v>
      </c>
      <c r="F41" s="70"/>
      <c r="G41" s="1" t="s">
        <v>46</v>
      </c>
      <c r="H41" s="15"/>
      <c r="I41" s="1" t="s">
        <v>46</v>
      </c>
      <c r="J41" s="15"/>
      <c r="K41" s="1" t="s">
        <v>46</v>
      </c>
      <c r="L41" s="1"/>
      <c r="M41" s="1" t="s">
        <v>45</v>
      </c>
      <c r="N41" s="1"/>
      <c r="O41" s="1" t="s">
        <v>45</v>
      </c>
      <c r="P41" s="14"/>
      <c r="Q41" s="1" t="s">
        <v>45</v>
      </c>
      <c r="R41" s="1"/>
      <c r="S41" s="1" t="s">
        <v>45</v>
      </c>
      <c r="T41" s="1"/>
      <c r="U41" s="1" t="s">
        <v>45</v>
      </c>
      <c r="V41" s="1"/>
      <c r="W41" s="1" t="s">
        <v>45</v>
      </c>
      <c r="X41" s="1"/>
      <c r="Y41" s="1" t="s">
        <v>45</v>
      </c>
      <c r="Z41" s="1"/>
      <c r="AA41" s="1" t="s">
        <v>45</v>
      </c>
      <c r="AB41" s="1"/>
      <c r="AC41" s="1" t="s">
        <v>45</v>
      </c>
      <c r="AD41" s="1"/>
      <c r="AE41" s="1" t="s">
        <v>45</v>
      </c>
      <c r="AF41" s="1"/>
      <c r="AG41" s="1" t="s">
        <v>46</v>
      </c>
      <c r="AH41" s="1"/>
      <c r="AI41" s="1" t="s">
        <v>46</v>
      </c>
      <c r="AJ41" s="1"/>
      <c r="AK41" s="1" t="s">
        <v>46</v>
      </c>
      <c r="AL41" s="1"/>
      <c r="AM41" s="1" t="s">
        <v>46</v>
      </c>
      <c r="AN41" s="1"/>
      <c r="AO41" s="1" t="s">
        <v>46</v>
      </c>
      <c r="AP41" s="1"/>
      <c r="AQ41" s="1" t="s">
        <v>46</v>
      </c>
      <c r="AR41" s="211"/>
      <c r="AS41" s="207"/>
      <c r="AT41" s="214"/>
      <c r="AU41" s="207"/>
      <c r="AV41" s="209"/>
      <c r="AW41" s="45" t="s">
        <v>129</v>
      </c>
      <c r="AX41" s="46">
        <f>I43+M43+O43+W43+AC43+AI43+AM43</f>
        <v>0.09395833333333337</v>
      </c>
      <c r="AY41" s="46">
        <f>I43+AI43+AM43</f>
        <v>0.035231481481481496</v>
      </c>
      <c r="AZ41" s="46">
        <f>AX41-AY41</f>
        <v>0.05872685185185187</v>
      </c>
      <c r="BA41" s="47">
        <v>3</v>
      </c>
      <c r="BB41" s="48">
        <f>AY41/BA41</f>
        <v>0.011743827160493832</v>
      </c>
      <c r="BC41" s="49">
        <v>4</v>
      </c>
      <c r="BD41" s="48">
        <f>AZ41/BC41</f>
        <v>0.014681712962962968</v>
      </c>
      <c r="BE41" s="49">
        <f>RANK(BB41,BB4:BB66,1)</f>
        <v>25</v>
      </c>
      <c r="BF41" s="49">
        <f>RANK(BD41,BD4:BD66,1)</f>
        <v>20</v>
      </c>
    </row>
    <row r="42" spans="1:58" ht="15" customHeight="1">
      <c r="A42" s="43" t="s">
        <v>130</v>
      </c>
      <c r="B42" s="217"/>
      <c r="C42" s="40" t="s">
        <v>93</v>
      </c>
      <c r="D42" t="s">
        <v>40</v>
      </c>
      <c r="E42" s="3">
        <v>0.010613425925925927</v>
      </c>
      <c r="F42" s="20" t="s">
        <v>6</v>
      </c>
      <c r="G42" s="3">
        <v>0.021944444444444447</v>
      </c>
      <c r="H42" s="20" t="s">
        <v>6</v>
      </c>
      <c r="I42" s="3">
        <v>0.03320601851851852</v>
      </c>
      <c r="J42" s="20" t="s">
        <v>4</v>
      </c>
      <c r="K42" s="3">
        <v>0.04434027777777778</v>
      </c>
      <c r="L42" s="20" t="s">
        <v>3</v>
      </c>
      <c r="M42" s="3">
        <v>0.05914351851851852</v>
      </c>
      <c r="N42" s="20" t="s">
        <v>7</v>
      </c>
      <c r="O42" s="3">
        <v>0.07383101851851852</v>
      </c>
      <c r="P42" s="20" t="s">
        <v>7</v>
      </c>
      <c r="Q42" s="3">
        <v>0.0874537037037037</v>
      </c>
      <c r="R42" s="20" t="s">
        <v>7</v>
      </c>
      <c r="S42" s="3">
        <v>0.10206018518518518</v>
      </c>
      <c r="T42" s="20" t="s">
        <v>7</v>
      </c>
      <c r="U42" s="3">
        <v>0.11611111111111111</v>
      </c>
      <c r="V42" s="20" t="s">
        <v>7</v>
      </c>
      <c r="W42" s="3">
        <v>0.13060185185185186</v>
      </c>
      <c r="X42" s="20" t="s">
        <v>8</v>
      </c>
      <c r="Y42" s="3">
        <v>0.14478009259259259</v>
      </c>
      <c r="Z42" s="20" t="s">
        <v>7</v>
      </c>
      <c r="AA42" s="3">
        <v>0.1585648148148148</v>
      </c>
      <c r="AB42" s="20" t="s">
        <v>7</v>
      </c>
      <c r="AC42" s="3">
        <v>0.17331018518518518</v>
      </c>
      <c r="AD42" s="20" t="s">
        <v>7</v>
      </c>
      <c r="AE42" s="3">
        <v>0.18836805555555555</v>
      </c>
      <c r="AF42" s="20" t="s">
        <v>7</v>
      </c>
      <c r="AG42" s="3">
        <v>0.2000347222222222</v>
      </c>
      <c r="AH42" s="20" t="s">
        <v>7</v>
      </c>
      <c r="AI42" s="3">
        <v>0.21211805555555555</v>
      </c>
      <c r="AJ42" s="20" t="s">
        <v>7</v>
      </c>
      <c r="AK42" s="3">
        <v>0.22408564814814813</v>
      </c>
      <c r="AL42" s="20" t="s">
        <v>7</v>
      </c>
      <c r="AM42" s="3">
        <v>0.23597222222222222</v>
      </c>
      <c r="AN42" s="20" t="s">
        <v>7</v>
      </c>
      <c r="AO42" s="3">
        <v>0.24836805555555555</v>
      </c>
      <c r="AP42" s="20" t="s">
        <v>7</v>
      </c>
      <c r="AQ42" s="26">
        <v>0.26010416666666664</v>
      </c>
      <c r="AR42" s="211"/>
      <c r="AS42" s="207"/>
      <c r="AT42" s="214"/>
      <c r="AU42" s="207"/>
      <c r="AV42" s="209"/>
      <c r="AW42" s="45" t="s">
        <v>130</v>
      </c>
      <c r="AX42" s="46">
        <f>E43+G43+Q43+S43+AA43+AG43+AQ43</f>
        <v>0.08736111111111107</v>
      </c>
      <c r="AY42" s="46">
        <f>E43+G43+AG43+AQ43</f>
        <v>0.04534722222222219</v>
      </c>
      <c r="AZ42" s="46">
        <f>AX42-AY42</f>
        <v>0.04201388888888888</v>
      </c>
      <c r="BA42" s="47">
        <v>4</v>
      </c>
      <c r="BB42" s="48">
        <f>AY42/BA42</f>
        <v>0.011336805555555548</v>
      </c>
      <c r="BC42" s="49">
        <v>3</v>
      </c>
      <c r="BD42" s="48">
        <f>AZ42/BC42</f>
        <v>0.014004629629629626</v>
      </c>
      <c r="BE42" s="49">
        <f>RANK(BB42,BB4:BB66,1)</f>
        <v>18</v>
      </c>
      <c r="BF42" s="49">
        <f>RANK(BD42,BD4:BD66,1)</f>
        <v>15</v>
      </c>
    </row>
    <row r="43" spans="4:58" ht="15.75" customHeight="1">
      <c r="D43" t="s">
        <v>41</v>
      </c>
      <c r="E43" s="9">
        <f>E42-0</f>
        <v>0.010613425925925927</v>
      </c>
      <c r="F43" s="11"/>
      <c r="G43" s="9">
        <f>G42-E42</f>
        <v>0.01133101851851852</v>
      </c>
      <c r="H43" s="9"/>
      <c r="I43" s="9">
        <f>I42-G42</f>
        <v>0.01126157407407407</v>
      </c>
      <c r="J43" s="9"/>
      <c r="K43" s="11">
        <f>K42-I42</f>
        <v>0.01113425925925926</v>
      </c>
      <c r="L43" s="11"/>
      <c r="M43" s="9">
        <f>M42-K42</f>
        <v>0.014803240740740742</v>
      </c>
      <c r="N43" s="9"/>
      <c r="O43" s="9">
        <f>O42-M42</f>
        <v>0.0146875</v>
      </c>
      <c r="P43" s="9"/>
      <c r="Q43" s="9">
        <f>Q42-O42</f>
        <v>0.013622685185185182</v>
      </c>
      <c r="R43" s="9"/>
      <c r="S43" s="9">
        <f>S42-Q42</f>
        <v>0.014606481481481484</v>
      </c>
      <c r="T43" s="9"/>
      <c r="U43" s="11">
        <f>U42-S42</f>
        <v>0.014050925925925925</v>
      </c>
      <c r="V43" s="9"/>
      <c r="W43" s="9">
        <f>W42-U42</f>
        <v>0.014490740740740748</v>
      </c>
      <c r="X43" s="9"/>
      <c r="Y43" s="9">
        <f>Y42-W42</f>
        <v>0.014178240740740727</v>
      </c>
      <c r="Z43" s="9"/>
      <c r="AA43" s="9">
        <f>AA42-Y42</f>
        <v>0.013784722222222212</v>
      </c>
      <c r="AB43" s="9"/>
      <c r="AC43" s="9">
        <f>AC42-AA42</f>
        <v>0.014745370370370381</v>
      </c>
      <c r="AD43" s="9"/>
      <c r="AE43" s="9">
        <f>AE42-AC42</f>
        <v>0.015057870370370374</v>
      </c>
      <c r="AF43" s="9"/>
      <c r="AG43" s="9">
        <f>AG42-AE42</f>
        <v>0.011666666666666659</v>
      </c>
      <c r="AH43" s="9"/>
      <c r="AI43" s="9">
        <f>AI42-AG42</f>
        <v>0.012083333333333335</v>
      </c>
      <c r="AJ43" s="9"/>
      <c r="AK43" s="9">
        <f>AK42-AI42</f>
        <v>0.011967592592592585</v>
      </c>
      <c r="AL43" s="9"/>
      <c r="AM43" s="9">
        <f>AM42-AK42</f>
        <v>0.011886574074074091</v>
      </c>
      <c r="AN43" s="9"/>
      <c r="AO43" s="9">
        <f>AO42-AM42</f>
        <v>0.012395833333333328</v>
      </c>
      <c r="AP43" s="9"/>
      <c r="AQ43" s="9">
        <f>AQ42-AO42</f>
        <v>0.011736111111111086</v>
      </c>
      <c r="AR43" s="211"/>
      <c r="AS43" s="207"/>
      <c r="AT43" s="214"/>
      <c r="AU43" s="207"/>
      <c r="AV43" s="209"/>
      <c r="AW43" s="50"/>
      <c r="AX43" s="58"/>
      <c r="AY43" s="49"/>
      <c r="AZ43" s="49"/>
      <c r="BA43" s="47"/>
      <c r="BB43" s="48"/>
      <c r="BC43" s="49"/>
      <c r="BD43" s="48"/>
      <c r="BE43" s="49"/>
      <c r="BF43" s="49"/>
    </row>
    <row r="44" spans="1:58" ht="3" customHeight="1">
      <c r="A44" s="18"/>
      <c r="B44" s="18"/>
      <c r="C44" s="18"/>
      <c r="D44" s="18"/>
      <c r="E44" s="18"/>
      <c r="F44" s="68"/>
      <c r="G44" s="18"/>
      <c r="H44" s="36"/>
      <c r="I44" s="18"/>
      <c r="J44" s="36"/>
      <c r="K44" s="18"/>
      <c r="L44" s="18"/>
      <c r="M44" s="18"/>
      <c r="N44" s="18"/>
      <c r="O44" s="18"/>
      <c r="P44" s="35"/>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55"/>
      <c r="AX44" s="55"/>
      <c r="AY44" s="55"/>
      <c r="AZ44" s="55"/>
      <c r="BA44" s="56"/>
      <c r="BB44" s="57"/>
      <c r="BC44" s="55"/>
      <c r="BD44" s="57"/>
      <c r="BE44" s="55"/>
      <c r="BF44" s="55"/>
    </row>
    <row r="45" spans="1:58" ht="12.75">
      <c r="A45" t="s">
        <v>43</v>
      </c>
      <c r="C45" s="1" t="s">
        <v>39</v>
      </c>
      <c r="D45" t="s">
        <v>44</v>
      </c>
      <c r="E45" s="1" t="s">
        <v>0</v>
      </c>
      <c r="F45" s="69"/>
      <c r="G45" s="1" t="s">
        <v>1</v>
      </c>
      <c r="H45" s="15"/>
      <c r="I45" s="1" t="s">
        <v>2</v>
      </c>
      <c r="J45" s="15"/>
      <c r="K45" s="1" t="s">
        <v>3</v>
      </c>
      <c r="L45" s="1"/>
      <c r="M45" s="1" t="s">
        <v>4</v>
      </c>
      <c r="N45" s="1"/>
      <c r="O45" s="1" t="s">
        <v>5</v>
      </c>
      <c r="P45" s="14"/>
      <c r="Q45" s="1" t="s">
        <v>6</v>
      </c>
      <c r="R45" s="1"/>
      <c r="S45" s="1" t="s">
        <v>7</v>
      </c>
      <c r="T45" s="1"/>
      <c r="U45" s="1" t="s">
        <v>8</v>
      </c>
      <c r="V45" s="1"/>
      <c r="W45" s="1" t="s">
        <v>9</v>
      </c>
      <c r="X45" s="1"/>
      <c r="Y45" s="1" t="s">
        <v>10</v>
      </c>
      <c r="Z45" s="1"/>
      <c r="AA45" s="1" t="s">
        <v>11</v>
      </c>
      <c r="AB45" s="1"/>
      <c r="AC45" s="1" t="s">
        <v>12</v>
      </c>
      <c r="AD45" s="1"/>
      <c r="AE45" s="1" t="s">
        <v>13</v>
      </c>
      <c r="AF45" s="1"/>
      <c r="AG45" s="1" t="s">
        <v>14</v>
      </c>
      <c r="AH45" s="1"/>
      <c r="AI45" s="1" t="s">
        <v>15</v>
      </c>
      <c r="AJ45" s="1"/>
      <c r="AK45" s="1" t="s">
        <v>16</v>
      </c>
      <c r="AL45" s="1"/>
      <c r="AM45" s="1" t="s">
        <v>17</v>
      </c>
      <c r="AN45" s="1"/>
      <c r="AO45" s="1" t="s">
        <v>18</v>
      </c>
      <c r="AP45" s="1"/>
      <c r="AQ45" s="1" t="s">
        <v>19</v>
      </c>
      <c r="AW45" s="49"/>
      <c r="AX45" s="49"/>
      <c r="AY45" s="49"/>
      <c r="AZ45" s="49"/>
      <c r="BA45" s="47"/>
      <c r="BB45" s="48"/>
      <c r="BC45" s="49"/>
      <c r="BD45" s="48"/>
      <c r="BE45" s="49"/>
      <c r="BF45" s="49"/>
    </row>
    <row r="46" spans="1:58" ht="15" customHeight="1">
      <c r="A46" s="43" t="s">
        <v>131</v>
      </c>
      <c r="B46" s="206" t="s">
        <v>2</v>
      </c>
      <c r="C46" s="42" t="s">
        <v>94</v>
      </c>
      <c r="D46" t="s">
        <v>38</v>
      </c>
      <c r="E46" s="1" t="s">
        <v>149</v>
      </c>
      <c r="F46" s="69"/>
      <c r="G46" s="1" t="s">
        <v>46</v>
      </c>
      <c r="H46" s="15"/>
      <c r="I46" s="1" t="s">
        <v>150</v>
      </c>
      <c r="J46" s="15"/>
      <c r="K46" s="1" t="s">
        <v>149</v>
      </c>
      <c r="L46" s="1"/>
      <c r="M46" s="1" t="s">
        <v>46</v>
      </c>
      <c r="N46" s="1"/>
      <c r="O46" s="1" t="s">
        <v>150</v>
      </c>
      <c r="P46" s="14"/>
      <c r="Q46" s="1" t="s">
        <v>149</v>
      </c>
      <c r="R46" s="1"/>
      <c r="S46" s="1" t="s">
        <v>46</v>
      </c>
      <c r="T46" s="1"/>
      <c r="U46" s="1" t="s">
        <v>150</v>
      </c>
      <c r="V46" s="1"/>
      <c r="W46" s="1" t="s">
        <v>149</v>
      </c>
      <c r="X46" s="1"/>
      <c r="Y46" s="1" t="s">
        <v>46</v>
      </c>
      <c r="Z46" s="1"/>
      <c r="AA46" s="1" t="s">
        <v>150</v>
      </c>
      <c r="AB46" s="1"/>
      <c r="AC46" s="1" t="s">
        <v>149</v>
      </c>
      <c r="AD46" s="1"/>
      <c r="AE46" s="1" t="s">
        <v>46</v>
      </c>
      <c r="AF46" s="1"/>
      <c r="AG46" s="1" t="s">
        <v>150</v>
      </c>
      <c r="AH46" s="1"/>
      <c r="AI46" s="1" t="s">
        <v>149</v>
      </c>
      <c r="AJ46" s="1"/>
      <c r="AK46" s="1" t="s">
        <v>46</v>
      </c>
      <c r="AL46" s="1"/>
      <c r="AM46" s="1" t="s">
        <v>150</v>
      </c>
      <c r="AN46" s="1"/>
      <c r="AO46" s="1" t="s">
        <v>149</v>
      </c>
      <c r="AP46" s="1"/>
      <c r="AQ46" s="1" t="s">
        <v>150</v>
      </c>
      <c r="AR46" s="211" t="s">
        <v>4</v>
      </c>
      <c r="AS46" s="207">
        <f>E49+G49+K49+M49+O49+Q49+W49+AA49+AE49+AM49</f>
        <v>0.10994212962962963</v>
      </c>
      <c r="AT46" s="208" t="s">
        <v>5</v>
      </c>
      <c r="AU46" s="207">
        <f>AQ48-AS46</f>
        <v>0.13541666666666669</v>
      </c>
      <c r="AV46" s="209" t="s">
        <v>5</v>
      </c>
      <c r="AW46" s="45" t="s">
        <v>131</v>
      </c>
      <c r="AX46" s="46">
        <f>I49+O49+U49+AA49+AG49+AM49+AQ49</f>
        <v>0.08549768518518526</v>
      </c>
      <c r="AY46" s="46">
        <f>O49+AA49+AM49</f>
        <v>0.033553240740740765</v>
      </c>
      <c r="AZ46" s="46">
        <f>AX46-AY46</f>
        <v>0.051944444444444494</v>
      </c>
      <c r="BA46" s="47">
        <v>3</v>
      </c>
      <c r="BB46" s="48">
        <f>AY46/BA46</f>
        <v>0.011184413580246922</v>
      </c>
      <c r="BC46" s="49">
        <v>4</v>
      </c>
      <c r="BD46" s="48">
        <f>AZ46/BC46</f>
        <v>0.012986111111111124</v>
      </c>
      <c r="BE46" s="49">
        <f>RANK(BB46,BB4:BB66,1)</f>
        <v>16</v>
      </c>
      <c r="BF46" s="49">
        <f>RANK(BD46,BD4:BD66,1)</f>
        <v>11</v>
      </c>
    </row>
    <row r="47" spans="1:58" ht="15" customHeight="1">
      <c r="A47" s="43" t="s">
        <v>132</v>
      </c>
      <c r="B47" s="206"/>
      <c r="C47" s="42" t="s">
        <v>99</v>
      </c>
      <c r="D47" s="2" t="s">
        <v>42</v>
      </c>
      <c r="E47" s="4" t="s">
        <v>46</v>
      </c>
      <c r="F47" s="70"/>
      <c r="G47" s="1" t="s">
        <v>46</v>
      </c>
      <c r="H47" s="15"/>
      <c r="I47" s="1" t="s">
        <v>45</v>
      </c>
      <c r="J47" s="15"/>
      <c r="K47" s="1" t="s">
        <v>46</v>
      </c>
      <c r="L47" s="1"/>
      <c r="M47" s="1" t="s">
        <v>46</v>
      </c>
      <c r="N47" s="1"/>
      <c r="O47" s="1" t="s">
        <v>46</v>
      </c>
      <c r="P47" s="14"/>
      <c r="Q47" s="1" t="s">
        <v>46</v>
      </c>
      <c r="R47" s="1"/>
      <c r="S47" s="1" t="s">
        <v>45</v>
      </c>
      <c r="T47" s="1"/>
      <c r="U47" s="1" t="s">
        <v>45</v>
      </c>
      <c r="V47" s="1"/>
      <c r="W47" s="1" t="s">
        <v>46</v>
      </c>
      <c r="X47" s="1"/>
      <c r="Y47" s="1" t="s">
        <v>45</v>
      </c>
      <c r="Z47" s="1"/>
      <c r="AA47" s="1" t="s">
        <v>46</v>
      </c>
      <c r="AB47" s="1"/>
      <c r="AC47" s="1" t="s">
        <v>45</v>
      </c>
      <c r="AD47" s="1"/>
      <c r="AE47" s="1" t="s">
        <v>46</v>
      </c>
      <c r="AF47" s="1"/>
      <c r="AG47" s="1" t="s">
        <v>45</v>
      </c>
      <c r="AH47" s="1"/>
      <c r="AI47" s="1" t="s">
        <v>45</v>
      </c>
      <c r="AJ47" s="1"/>
      <c r="AK47" s="1" t="s">
        <v>45</v>
      </c>
      <c r="AL47" s="1"/>
      <c r="AM47" s="1" t="s">
        <v>46</v>
      </c>
      <c r="AN47" s="1"/>
      <c r="AO47" s="1" t="s">
        <v>45</v>
      </c>
      <c r="AP47" s="1"/>
      <c r="AQ47" s="1" t="s">
        <v>45</v>
      </c>
      <c r="AR47" s="211"/>
      <c r="AS47" s="207"/>
      <c r="AT47" s="208"/>
      <c r="AU47" s="207"/>
      <c r="AV47" s="209"/>
      <c r="AW47" s="45" t="s">
        <v>132</v>
      </c>
      <c r="AX47" s="46">
        <f>G49+M49+S49+Y49+AE49+AK49</f>
        <v>0.0811921296296296</v>
      </c>
      <c r="AY47" s="46">
        <f>G49+M49+AE49</f>
        <v>0.0364699074074074</v>
      </c>
      <c r="AZ47" s="46">
        <f>AX47-AY47</f>
        <v>0.0447222222222222</v>
      </c>
      <c r="BA47" s="47">
        <v>3</v>
      </c>
      <c r="BB47" s="48">
        <f>AY47/BA47</f>
        <v>0.012156635802469134</v>
      </c>
      <c r="BC47" s="49">
        <v>3</v>
      </c>
      <c r="BD47" s="48">
        <f>AZ47/BC47</f>
        <v>0.014907407407407399</v>
      </c>
      <c r="BE47" s="49">
        <f>RANK(BB47,BB4:BB66,1)</f>
        <v>29</v>
      </c>
      <c r="BF47" s="49">
        <f>RANK(BD47,BD4:BD66,1)</f>
        <v>24</v>
      </c>
    </row>
    <row r="48" spans="1:58" ht="15" customHeight="1">
      <c r="A48" s="43" t="s">
        <v>133</v>
      </c>
      <c r="B48" s="206"/>
      <c r="C48" s="42" t="s">
        <v>145</v>
      </c>
      <c r="D48" t="s">
        <v>40</v>
      </c>
      <c r="E48" s="3">
        <v>0.009594907407407408</v>
      </c>
      <c r="F48" s="67" t="s">
        <v>4</v>
      </c>
      <c r="G48" s="3">
        <v>0.02130787037037037</v>
      </c>
      <c r="H48" s="20" t="s">
        <v>4</v>
      </c>
      <c r="I48" s="3">
        <v>0.03408564814814815</v>
      </c>
      <c r="J48" s="20" t="s">
        <v>5</v>
      </c>
      <c r="K48" s="3">
        <v>0.04429398148148148</v>
      </c>
      <c r="L48" s="20" t="s">
        <v>2</v>
      </c>
      <c r="M48" s="3">
        <v>0.05627314814814815</v>
      </c>
      <c r="N48" s="20" t="s">
        <v>5</v>
      </c>
      <c r="O48" s="3">
        <v>0.06741898148148148</v>
      </c>
      <c r="P48" s="20" t="s">
        <v>4</v>
      </c>
      <c r="Q48" s="3">
        <v>0.07758101851851852</v>
      </c>
      <c r="R48" s="20" t="s">
        <v>4</v>
      </c>
      <c r="S48" s="3">
        <v>0.09215277777777776</v>
      </c>
      <c r="T48" s="20" t="s">
        <v>4</v>
      </c>
      <c r="U48" s="3">
        <v>0.10527777777777779</v>
      </c>
      <c r="V48" s="20" t="s">
        <v>5</v>
      </c>
      <c r="W48" s="3">
        <v>0.11523148148148148</v>
      </c>
      <c r="X48" s="20" t="s">
        <v>4</v>
      </c>
      <c r="Y48" s="3">
        <v>0.1298263888888889</v>
      </c>
      <c r="Z48" s="20" t="s">
        <v>5</v>
      </c>
      <c r="AA48" s="3">
        <v>0.14091435185185186</v>
      </c>
      <c r="AB48" s="20" t="s">
        <v>5</v>
      </c>
      <c r="AC48" s="3">
        <v>0.15435185185185185</v>
      </c>
      <c r="AD48" s="20" t="s">
        <v>4</v>
      </c>
      <c r="AE48" s="3">
        <v>0.16712962962962963</v>
      </c>
      <c r="AF48" s="20" t="s">
        <v>4</v>
      </c>
      <c r="AG48" s="3">
        <v>0.18024305555555556</v>
      </c>
      <c r="AH48" s="20" t="s">
        <v>5</v>
      </c>
      <c r="AI48" s="3">
        <v>0.19293981481481481</v>
      </c>
      <c r="AJ48" s="20" t="s">
        <v>5</v>
      </c>
      <c r="AK48" s="3">
        <v>0.20849537037037036</v>
      </c>
      <c r="AL48" s="20" t="s">
        <v>5</v>
      </c>
      <c r="AM48" s="3">
        <v>0.21981481481481482</v>
      </c>
      <c r="AN48" s="20" t="s">
        <v>5</v>
      </c>
      <c r="AO48" s="3">
        <v>0.23243055555555556</v>
      </c>
      <c r="AP48" s="20" t="s">
        <v>4</v>
      </c>
      <c r="AQ48" s="26">
        <v>0.2453587962962963</v>
      </c>
      <c r="AR48" s="211"/>
      <c r="AS48" s="207"/>
      <c r="AT48" s="208"/>
      <c r="AU48" s="207"/>
      <c r="AV48" s="209"/>
      <c r="AW48" s="45" t="s">
        <v>133</v>
      </c>
      <c r="AX48" s="46">
        <f>E49+K49+Q49+W49+AC49+AI49+AO49</f>
        <v>0.07866898148148144</v>
      </c>
      <c r="AY48" s="46">
        <f>E49+K49+Q49+W49</f>
        <v>0.039918981481481465</v>
      </c>
      <c r="AZ48" s="46">
        <f>AX48-AY48</f>
        <v>0.03874999999999997</v>
      </c>
      <c r="BA48" s="47">
        <v>4</v>
      </c>
      <c r="BB48" s="48">
        <f>AY48/BA48</f>
        <v>0.009979745370370366</v>
      </c>
      <c r="BC48" s="49">
        <v>3</v>
      </c>
      <c r="BD48" s="48">
        <f>AZ48/BC48</f>
        <v>0.012916666666666658</v>
      </c>
      <c r="BE48" s="49">
        <f>RANK(BB48,BB4:BB66,1)</f>
        <v>8</v>
      </c>
      <c r="BF48" s="49">
        <f>RANK(BD48,BD4:BD66,1)</f>
        <v>9</v>
      </c>
    </row>
    <row r="49" spans="4:58" ht="15.75" customHeight="1">
      <c r="D49" t="s">
        <v>41</v>
      </c>
      <c r="E49" s="9">
        <f>E48-0</f>
        <v>0.009594907407407408</v>
      </c>
      <c r="F49" s="9"/>
      <c r="G49" s="9">
        <f>G48-E48</f>
        <v>0.011712962962962961</v>
      </c>
      <c r="H49" s="9"/>
      <c r="I49" s="9">
        <f>I48-G48</f>
        <v>0.01277777777777778</v>
      </c>
      <c r="J49" s="9"/>
      <c r="K49" s="9">
        <f>K48-I48</f>
        <v>0.010208333333333333</v>
      </c>
      <c r="L49" s="9"/>
      <c r="M49" s="9">
        <f>M48-K48</f>
        <v>0.011979166666666666</v>
      </c>
      <c r="N49" s="9"/>
      <c r="O49" s="9">
        <f>O48-M48</f>
        <v>0.011145833333333334</v>
      </c>
      <c r="P49" s="9"/>
      <c r="Q49" s="9">
        <f>Q48-O48</f>
        <v>0.010162037037037039</v>
      </c>
      <c r="R49" s="9"/>
      <c r="S49" s="9">
        <f>S48-Q48</f>
        <v>0.014571759259259243</v>
      </c>
      <c r="T49" s="11"/>
      <c r="U49" s="9">
        <f>U48-S48</f>
        <v>0.013125000000000026</v>
      </c>
      <c r="V49" s="9"/>
      <c r="W49" s="9">
        <f>W48-U48</f>
        <v>0.009953703703703687</v>
      </c>
      <c r="X49" s="9"/>
      <c r="Y49" s="9">
        <f>Y48-W48</f>
        <v>0.014594907407407418</v>
      </c>
      <c r="Z49" s="9"/>
      <c r="AA49" s="9">
        <f>AA48-Y48</f>
        <v>0.011087962962962966</v>
      </c>
      <c r="AB49" s="9"/>
      <c r="AC49" s="9">
        <f>AC48-AA48</f>
        <v>0.013437499999999991</v>
      </c>
      <c r="AD49" s="9"/>
      <c r="AE49" s="9">
        <f>AE48-AC48</f>
        <v>0.012777777777777777</v>
      </c>
      <c r="AF49" s="9"/>
      <c r="AG49" s="9">
        <f>AG48-AE48</f>
        <v>0.013113425925925931</v>
      </c>
      <c r="AH49" s="9"/>
      <c r="AI49" s="9">
        <f>AI48-AG48</f>
        <v>0.012696759259259255</v>
      </c>
      <c r="AJ49" s="9"/>
      <c r="AK49" s="9">
        <f>AK48-AI48</f>
        <v>0.015555555555555545</v>
      </c>
      <c r="AL49" s="9"/>
      <c r="AM49" s="9">
        <f>AM48-AK48</f>
        <v>0.011319444444444465</v>
      </c>
      <c r="AN49" s="9"/>
      <c r="AO49" s="9">
        <f>AO48-AM48</f>
        <v>0.012615740740740733</v>
      </c>
      <c r="AP49" s="9"/>
      <c r="AQ49" s="9">
        <f>AQ48-AO48</f>
        <v>0.012928240740740754</v>
      </c>
      <c r="AR49" s="211"/>
      <c r="AS49" s="207"/>
      <c r="AT49" s="208"/>
      <c r="AU49" s="207"/>
      <c r="AV49" s="209"/>
      <c r="AW49" s="50"/>
      <c r="AX49" s="59"/>
      <c r="AY49" s="63"/>
      <c r="AZ49" s="59"/>
      <c r="BA49" s="60"/>
      <c r="BB49" s="60"/>
      <c r="BC49" s="60"/>
      <c r="BD49" s="60"/>
      <c r="BE49" s="59"/>
      <c r="BF49" s="60"/>
    </row>
    <row r="50" spans="1:58" ht="3" customHeight="1">
      <c r="A50" s="18"/>
      <c r="B50" s="18"/>
      <c r="C50" s="18"/>
      <c r="D50" s="18"/>
      <c r="E50" s="18"/>
      <c r="F50" s="36"/>
      <c r="G50" s="18"/>
      <c r="H50" s="36"/>
      <c r="I50" s="18"/>
      <c r="J50" s="36"/>
      <c r="K50" s="18"/>
      <c r="L50" s="18"/>
      <c r="M50" s="18"/>
      <c r="N50" s="18"/>
      <c r="O50" s="18"/>
      <c r="P50" s="35"/>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61"/>
      <c r="AX50" s="62"/>
      <c r="AY50" s="62"/>
      <c r="AZ50" s="62"/>
      <c r="BA50" s="62"/>
      <c r="BB50" s="62"/>
      <c r="BC50" s="62"/>
      <c r="BD50" s="62"/>
      <c r="BE50" s="62"/>
      <c r="BF50" s="62"/>
    </row>
    <row r="51" spans="1:58" ht="12.75">
      <c r="A51" t="s">
        <v>43</v>
      </c>
      <c r="C51" s="1" t="s">
        <v>147</v>
      </c>
      <c r="D51" t="s">
        <v>44</v>
      </c>
      <c r="E51" s="1" t="s">
        <v>0</v>
      </c>
      <c r="F51" s="69"/>
      <c r="G51" s="1" t="s">
        <v>1</v>
      </c>
      <c r="H51" s="15"/>
      <c r="I51" s="1" t="s">
        <v>2</v>
      </c>
      <c r="J51" s="15"/>
      <c r="K51" s="1" t="s">
        <v>3</v>
      </c>
      <c r="L51" s="1"/>
      <c r="M51" s="1" t="s">
        <v>4</v>
      </c>
      <c r="N51" s="1"/>
      <c r="O51" s="1" t="s">
        <v>5</v>
      </c>
      <c r="P51" s="14"/>
      <c r="Q51" s="1" t="s">
        <v>6</v>
      </c>
      <c r="R51" s="1"/>
      <c r="S51" s="1" t="s">
        <v>7</v>
      </c>
      <c r="T51" s="1"/>
      <c r="U51" s="1" t="s">
        <v>8</v>
      </c>
      <c r="V51" s="1"/>
      <c r="W51" s="1" t="s">
        <v>9</v>
      </c>
      <c r="X51" s="1"/>
      <c r="Y51" s="1" t="s">
        <v>10</v>
      </c>
      <c r="Z51" s="1"/>
      <c r="AA51" s="1" t="s">
        <v>11</v>
      </c>
      <c r="AB51" s="1"/>
      <c r="AC51" s="1" t="s">
        <v>12</v>
      </c>
      <c r="AD51" s="1"/>
      <c r="AE51" s="1" t="s">
        <v>13</v>
      </c>
      <c r="AF51" s="1"/>
      <c r="AG51" s="1" t="s">
        <v>14</v>
      </c>
      <c r="AH51" s="1"/>
      <c r="AI51" s="1" t="s">
        <v>15</v>
      </c>
      <c r="AJ51" s="1"/>
      <c r="AK51" s="1" t="s">
        <v>16</v>
      </c>
      <c r="AL51" s="1"/>
      <c r="AM51" s="1" t="s">
        <v>17</v>
      </c>
      <c r="AN51" s="1"/>
      <c r="AO51" s="1" t="s">
        <v>18</v>
      </c>
      <c r="AP51" s="1"/>
      <c r="AQ51" s="1" t="s">
        <v>19</v>
      </c>
      <c r="AW51" s="49"/>
      <c r="AX51" s="49"/>
      <c r="AY51" s="49"/>
      <c r="AZ51" s="49"/>
      <c r="BA51" s="47"/>
      <c r="BB51" s="48"/>
      <c r="BC51" s="49"/>
      <c r="BD51" s="48"/>
      <c r="BE51" s="49"/>
      <c r="BF51" s="49"/>
    </row>
    <row r="52" spans="1:58" ht="15" customHeight="1">
      <c r="A52" s="43" t="s">
        <v>134</v>
      </c>
      <c r="B52" s="206" t="s">
        <v>0</v>
      </c>
      <c r="C52" s="42" t="s">
        <v>100</v>
      </c>
      <c r="D52" t="s">
        <v>38</v>
      </c>
      <c r="E52" s="1" t="s">
        <v>46</v>
      </c>
      <c r="F52" s="69"/>
      <c r="G52" s="1" t="s">
        <v>150</v>
      </c>
      <c r="H52" s="15"/>
      <c r="I52" s="1" t="s">
        <v>149</v>
      </c>
      <c r="J52" s="15"/>
      <c r="K52" s="1" t="s">
        <v>46</v>
      </c>
      <c r="L52" s="1"/>
      <c r="M52" s="1" t="s">
        <v>150</v>
      </c>
      <c r="N52" s="1"/>
      <c r="O52" s="1" t="s">
        <v>149</v>
      </c>
      <c r="P52" s="14"/>
      <c r="Q52" s="1" t="s">
        <v>46</v>
      </c>
      <c r="R52" s="1"/>
      <c r="S52" s="1" t="s">
        <v>150</v>
      </c>
      <c r="T52" s="1"/>
      <c r="U52" s="1" t="s">
        <v>149</v>
      </c>
      <c r="V52" s="1"/>
      <c r="W52" s="1" t="s">
        <v>46</v>
      </c>
      <c r="X52" s="1"/>
      <c r="Y52" s="1" t="s">
        <v>150</v>
      </c>
      <c r="Z52" s="1"/>
      <c r="AA52" s="1" t="s">
        <v>149</v>
      </c>
      <c r="AB52" s="1"/>
      <c r="AC52" s="1" t="s">
        <v>46</v>
      </c>
      <c r="AD52" s="1"/>
      <c r="AE52" s="1" t="s">
        <v>150</v>
      </c>
      <c r="AF52" s="1"/>
      <c r="AG52" s="1" t="s">
        <v>149</v>
      </c>
      <c r="AH52" s="1"/>
      <c r="AI52" s="1" t="s">
        <v>46</v>
      </c>
      <c r="AJ52" s="1"/>
      <c r="AK52" s="1" t="s">
        <v>150</v>
      </c>
      <c r="AL52" s="1"/>
      <c r="AM52" s="1" t="s">
        <v>149</v>
      </c>
      <c r="AN52" s="1"/>
      <c r="AO52" s="1" t="s">
        <v>46</v>
      </c>
      <c r="AP52" s="1"/>
      <c r="AQ52" s="1" t="s">
        <v>149</v>
      </c>
      <c r="AR52" s="211" t="s">
        <v>0</v>
      </c>
      <c r="AS52" s="207">
        <f>E55+G55+I55+K55+M55+O55+S55+U55+W55+AC55</f>
        <v>0.0899537037037037</v>
      </c>
      <c r="AT52" s="208" t="s">
        <v>0</v>
      </c>
      <c r="AU52" s="207">
        <f>AQ54-AS52</f>
        <v>0.12694444444444444</v>
      </c>
      <c r="AV52" s="209" t="s">
        <v>1</v>
      </c>
      <c r="AW52" s="45" t="s">
        <v>134</v>
      </c>
      <c r="AX52" s="46">
        <f>G55+M55+S55+Y55+AE55+AK55</f>
        <v>0.0647222222222222</v>
      </c>
      <c r="AY52" s="46">
        <f>G55+M55+S55</f>
        <v>0.02813657407407408</v>
      </c>
      <c r="AZ52" s="46">
        <f>AX52-AY52</f>
        <v>0.03658564814814812</v>
      </c>
      <c r="BA52" s="47">
        <v>3</v>
      </c>
      <c r="BB52" s="48">
        <f>AY52/BA52</f>
        <v>0.00937885802469136</v>
      </c>
      <c r="BC52" s="49">
        <v>3</v>
      </c>
      <c r="BD52" s="48">
        <f>AZ52/BC52</f>
        <v>0.012195216049382706</v>
      </c>
      <c r="BE52" s="49">
        <f>RANK(BB52,BB4:BB66,1)</f>
        <v>3</v>
      </c>
      <c r="BF52" s="49">
        <f>RANK(BD52,BD4:BD66,1)</f>
        <v>4</v>
      </c>
    </row>
    <row r="53" spans="1:58" ht="15" customHeight="1">
      <c r="A53" s="43" t="s">
        <v>135</v>
      </c>
      <c r="B53" s="206"/>
      <c r="C53" s="42" t="s">
        <v>109</v>
      </c>
      <c r="D53" s="2" t="s">
        <v>42</v>
      </c>
      <c r="E53" s="4" t="s">
        <v>46</v>
      </c>
      <c r="F53" s="70"/>
      <c r="G53" s="1" t="s">
        <v>46</v>
      </c>
      <c r="H53" s="15"/>
      <c r="I53" s="1" t="s">
        <v>46</v>
      </c>
      <c r="J53" s="15"/>
      <c r="K53" s="1" t="s">
        <v>46</v>
      </c>
      <c r="L53" s="1"/>
      <c r="M53" s="1" t="s">
        <v>46</v>
      </c>
      <c r="N53" s="1"/>
      <c r="O53" s="1" t="s">
        <v>46</v>
      </c>
      <c r="P53" s="14"/>
      <c r="Q53" s="1" t="s">
        <v>45</v>
      </c>
      <c r="R53" s="1"/>
      <c r="S53" s="1" t="s">
        <v>46</v>
      </c>
      <c r="T53" s="1"/>
      <c r="U53" s="1" t="s">
        <v>46</v>
      </c>
      <c r="V53" s="1"/>
      <c r="W53" s="1" t="s">
        <v>46</v>
      </c>
      <c r="X53" s="1"/>
      <c r="Y53" s="1" t="s">
        <v>45</v>
      </c>
      <c r="Z53" s="1"/>
      <c r="AA53" s="1" t="s">
        <v>45</v>
      </c>
      <c r="AB53" s="1"/>
      <c r="AC53" s="1" t="s">
        <v>46</v>
      </c>
      <c r="AD53" s="1"/>
      <c r="AE53" s="1" t="s">
        <v>45</v>
      </c>
      <c r="AF53" s="1"/>
      <c r="AG53" s="1" t="s">
        <v>45</v>
      </c>
      <c r="AH53" s="1"/>
      <c r="AI53" s="1" t="s">
        <v>45</v>
      </c>
      <c r="AJ53" s="1"/>
      <c r="AK53" s="1" t="s">
        <v>45</v>
      </c>
      <c r="AL53" s="1"/>
      <c r="AM53" s="1" t="s">
        <v>45</v>
      </c>
      <c r="AN53" s="1"/>
      <c r="AO53" s="1" t="s">
        <v>45</v>
      </c>
      <c r="AP53" s="1"/>
      <c r="AQ53" s="1" t="s">
        <v>45</v>
      </c>
      <c r="AR53" s="211"/>
      <c r="AS53" s="207"/>
      <c r="AT53" s="208"/>
      <c r="AU53" s="207"/>
      <c r="AV53" s="209"/>
      <c r="AW53" s="45" t="s">
        <v>135</v>
      </c>
      <c r="AX53" s="46">
        <f>E55+K55+Q55+W55+AC55+AI55+AO55</f>
        <v>0.08043981481481481</v>
      </c>
      <c r="AY53" s="46">
        <f>E55+K55+W55+AC55</f>
        <v>0.036041666666666666</v>
      </c>
      <c r="AZ53" s="46">
        <f>AX53-AY53</f>
        <v>0.044398148148148145</v>
      </c>
      <c r="BA53" s="47">
        <v>4</v>
      </c>
      <c r="BB53" s="48">
        <f>AY53/BA53</f>
        <v>0.009010416666666667</v>
      </c>
      <c r="BC53" s="49">
        <v>3</v>
      </c>
      <c r="BD53" s="48">
        <f>AZ53/BC53</f>
        <v>0.014799382716049381</v>
      </c>
      <c r="BE53" s="49">
        <f>RANK(BB53,BB4:BB66,1)</f>
        <v>2</v>
      </c>
      <c r="BF53" s="49">
        <f>RANK(BD53,BD4:BD66,1)</f>
        <v>23</v>
      </c>
    </row>
    <row r="54" spans="1:58" ht="15" customHeight="1">
      <c r="A54" s="43" t="s">
        <v>136</v>
      </c>
      <c r="B54" s="206"/>
      <c r="C54" s="64" t="s">
        <v>56</v>
      </c>
      <c r="D54" t="s">
        <v>40</v>
      </c>
      <c r="E54" s="3">
        <v>0.00875</v>
      </c>
      <c r="F54" s="20" t="s">
        <v>1</v>
      </c>
      <c r="G54" s="3">
        <v>0.018078703703703704</v>
      </c>
      <c r="H54" s="20" t="s">
        <v>0</v>
      </c>
      <c r="I54" s="3">
        <v>0.026585648148148146</v>
      </c>
      <c r="J54" s="20" t="s">
        <v>0</v>
      </c>
      <c r="K54" s="3">
        <v>0.03534722222222222</v>
      </c>
      <c r="L54" s="20" t="s">
        <v>0</v>
      </c>
      <c r="M54" s="3">
        <v>0.04476851851851852</v>
      </c>
      <c r="N54" s="20" t="s">
        <v>0</v>
      </c>
      <c r="O54" s="3">
        <v>0.05336805555555555</v>
      </c>
      <c r="P54" s="20" t="s">
        <v>0</v>
      </c>
      <c r="Q54" s="3">
        <v>0.07209490740740741</v>
      </c>
      <c r="R54" s="20" t="s">
        <v>0</v>
      </c>
      <c r="S54" s="3">
        <v>0.08148148148148149</v>
      </c>
      <c r="T54" s="20" t="s">
        <v>0</v>
      </c>
      <c r="U54" s="3">
        <v>0.09015046296296296</v>
      </c>
      <c r="V54" s="20" t="s">
        <v>0</v>
      </c>
      <c r="W54" s="3">
        <v>0.09944444444444445</v>
      </c>
      <c r="X54" s="20" t="s">
        <v>0</v>
      </c>
      <c r="Y54" s="3">
        <v>0.11175925925925927</v>
      </c>
      <c r="Z54" s="20" t="s">
        <v>0</v>
      </c>
      <c r="AA54" s="3">
        <v>0.12293981481481481</v>
      </c>
      <c r="AB54" s="20" t="s">
        <v>0</v>
      </c>
      <c r="AC54" s="3">
        <v>0.13217592592592592</v>
      </c>
      <c r="AD54" s="20" t="s">
        <v>0</v>
      </c>
      <c r="AE54" s="3">
        <v>0.14427083333333332</v>
      </c>
      <c r="AF54" s="20" t="s">
        <v>0</v>
      </c>
      <c r="AG54" s="3">
        <v>0.15537037037037038</v>
      </c>
      <c r="AH54" s="20" t="s">
        <v>0</v>
      </c>
      <c r="AI54" s="3">
        <v>0.16814814814814816</v>
      </c>
      <c r="AJ54" s="20" t="s">
        <v>0</v>
      </c>
      <c r="AK54" s="3">
        <v>0.18032407407407405</v>
      </c>
      <c r="AL54" s="20" t="s">
        <v>0</v>
      </c>
      <c r="AM54" s="3">
        <v>0.1920138888888889</v>
      </c>
      <c r="AN54" s="20" t="s">
        <v>0</v>
      </c>
      <c r="AO54" s="3">
        <v>0.2049074074074074</v>
      </c>
      <c r="AP54" s="20" t="s">
        <v>0</v>
      </c>
      <c r="AQ54" s="26">
        <v>0.21689814814814815</v>
      </c>
      <c r="AR54" s="211"/>
      <c r="AS54" s="207"/>
      <c r="AT54" s="208"/>
      <c r="AU54" s="207"/>
      <c r="AV54" s="209"/>
      <c r="AW54" s="45" t="s">
        <v>136</v>
      </c>
      <c r="AX54" s="46">
        <f>I55+O55+U55+AA55+AG55+AM55+AQ55</f>
        <v>0.07173611111111114</v>
      </c>
      <c r="AY54" s="46">
        <f>I55+O55+U55</f>
        <v>0.025775462962962944</v>
      </c>
      <c r="AZ54" s="46">
        <f>AX54-AY54</f>
        <v>0.045960648148148195</v>
      </c>
      <c r="BA54" s="47">
        <v>3</v>
      </c>
      <c r="BB54" s="48">
        <f>AY54/BA54</f>
        <v>0.008591820987654314</v>
      </c>
      <c r="BC54" s="49">
        <v>4</v>
      </c>
      <c r="BD54" s="48">
        <f>AZ54/BC54</f>
        <v>0.011490162037037049</v>
      </c>
      <c r="BE54" s="49">
        <f>RANK(BB54,BB4:BB66,1)</f>
        <v>1</v>
      </c>
      <c r="BF54" s="49">
        <f>RANK(BD54,BD4:BD66,1)</f>
        <v>2</v>
      </c>
    </row>
    <row r="55" spans="4:58" ht="15.75" customHeight="1">
      <c r="D55" t="s">
        <v>41</v>
      </c>
      <c r="E55" s="9">
        <f>E54-0</f>
        <v>0.00875</v>
      </c>
      <c r="F55" s="9"/>
      <c r="G55" s="9">
        <f>G54-E54</f>
        <v>0.009328703703703704</v>
      </c>
      <c r="H55" s="9"/>
      <c r="I55" s="11">
        <f>I54-G54</f>
        <v>0.008506944444444442</v>
      </c>
      <c r="J55" s="9"/>
      <c r="K55" s="9">
        <f>K54-I54</f>
        <v>0.008761574074074071</v>
      </c>
      <c r="L55" s="9"/>
      <c r="M55" s="9">
        <f>M54-K54</f>
        <v>0.009421296296296303</v>
      </c>
      <c r="N55" s="9"/>
      <c r="O55" s="9">
        <f>O54-M54</f>
        <v>0.00859953703703703</v>
      </c>
      <c r="P55" s="9"/>
      <c r="Q55" s="9">
        <f>Q54-O54</f>
        <v>0.018726851851851863</v>
      </c>
      <c r="R55" s="9"/>
      <c r="S55" s="9">
        <f>S54-Q54</f>
        <v>0.009386574074074075</v>
      </c>
      <c r="T55" s="11"/>
      <c r="U55" s="9">
        <f>U54-S54</f>
        <v>0.008668981481481472</v>
      </c>
      <c r="V55" s="9"/>
      <c r="W55" s="9">
        <f>W54-U54</f>
        <v>0.009293981481481486</v>
      </c>
      <c r="X55" s="9"/>
      <c r="Y55" s="9">
        <f>Y54-W54</f>
        <v>0.01231481481481482</v>
      </c>
      <c r="Z55" s="9"/>
      <c r="AA55" s="9">
        <f>AA54-Y54</f>
        <v>0.01118055555555554</v>
      </c>
      <c r="AB55" s="9"/>
      <c r="AC55" s="9">
        <f>AC54-AA54</f>
        <v>0.009236111111111112</v>
      </c>
      <c r="AD55" s="9"/>
      <c r="AE55" s="9">
        <f>AE54-AC54</f>
        <v>0.012094907407407401</v>
      </c>
      <c r="AF55" s="9"/>
      <c r="AG55" s="9">
        <f>AG54-AE54</f>
        <v>0.01109953703703706</v>
      </c>
      <c r="AH55" s="9"/>
      <c r="AI55" s="9">
        <f>AI54-AG54</f>
        <v>0.012777777777777777</v>
      </c>
      <c r="AJ55" s="9"/>
      <c r="AK55" s="9">
        <f>AK54-AI54</f>
        <v>0.012175925925925896</v>
      </c>
      <c r="AL55" s="9"/>
      <c r="AM55" s="9">
        <f>AM54-AK54</f>
        <v>0.011689814814814847</v>
      </c>
      <c r="AN55" s="9"/>
      <c r="AO55" s="9">
        <f>AO54-AM54</f>
        <v>0.012893518518518499</v>
      </c>
      <c r="AP55" s="9"/>
      <c r="AQ55" s="9">
        <f>AQ54-AO54</f>
        <v>0.011990740740740746</v>
      </c>
      <c r="AR55" s="211"/>
      <c r="AS55" s="207"/>
      <c r="AT55" s="208"/>
      <c r="AU55" s="207"/>
      <c r="AV55" s="209"/>
      <c r="AW55" s="50"/>
      <c r="AX55" s="59"/>
      <c r="AY55" s="59"/>
      <c r="AZ55" s="59"/>
      <c r="BA55" s="60"/>
      <c r="BB55" s="60"/>
      <c r="BC55" s="60"/>
      <c r="BD55" s="60"/>
      <c r="BE55" s="59"/>
      <c r="BF55" s="60"/>
    </row>
    <row r="56" spans="1:58" ht="3" customHeight="1">
      <c r="A56" s="18"/>
      <c r="B56" s="18"/>
      <c r="C56" s="18"/>
      <c r="D56" s="18"/>
      <c r="E56" s="18"/>
      <c r="F56" s="36"/>
      <c r="G56" s="18"/>
      <c r="H56" s="36"/>
      <c r="I56" s="18"/>
      <c r="J56" s="36"/>
      <c r="K56" s="18"/>
      <c r="L56" s="18"/>
      <c r="M56" s="18"/>
      <c r="N56" s="18"/>
      <c r="O56" s="18"/>
      <c r="P56" s="35"/>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61"/>
      <c r="AX56" s="62"/>
      <c r="AY56" s="62"/>
      <c r="AZ56" s="62"/>
      <c r="BA56" s="62"/>
      <c r="BB56" s="62"/>
      <c r="BC56" s="62"/>
      <c r="BD56" s="62"/>
      <c r="BE56" s="62"/>
      <c r="BF56" s="62"/>
    </row>
    <row r="57" spans="1:58" ht="12.75">
      <c r="A57" t="s">
        <v>43</v>
      </c>
      <c r="C57" s="1" t="s">
        <v>106</v>
      </c>
      <c r="D57" t="s">
        <v>44</v>
      </c>
      <c r="E57" s="1" t="s">
        <v>0</v>
      </c>
      <c r="F57" s="69"/>
      <c r="G57" s="1" t="s">
        <v>1</v>
      </c>
      <c r="H57" s="15"/>
      <c r="I57" s="1" t="s">
        <v>2</v>
      </c>
      <c r="J57" s="15"/>
      <c r="K57" s="1" t="s">
        <v>3</v>
      </c>
      <c r="L57" s="1"/>
      <c r="M57" s="1" t="s">
        <v>4</v>
      </c>
      <c r="N57" s="1"/>
      <c r="O57" s="1" t="s">
        <v>5</v>
      </c>
      <c r="P57" s="14"/>
      <c r="Q57" s="1" t="s">
        <v>6</v>
      </c>
      <c r="R57" s="1"/>
      <c r="S57" s="1" t="s">
        <v>7</v>
      </c>
      <c r="T57" s="1"/>
      <c r="U57" s="1" t="s">
        <v>8</v>
      </c>
      <c r="V57" s="1"/>
      <c r="W57" s="1" t="s">
        <v>9</v>
      </c>
      <c r="X57" s="1"/>
      <c r="Y57" s="1" t="s">
        <v>10</v>
      </c>
      <c r="Z57" s="1"/>
      <c r="AA57" s="1" t="s">
        <v>11</v>
      </c>
      <c r="AB57" s="1"/>
      <c r="AC57" s="1" t="s">
        <v>12</v>
      </c>
      <c r="AD57" s="1"/>
      <c r="AE57" s="1" t="s">
        <v>13</v>
      </c>
      <c r="AF57" s="1"/>
      <c r="AG57" s="1" t="s">
        <v>14</v>
      </c>
      <c r="AH57" s="1"/>
      <c r="AI57" s="1" t="s">
        <v>15</v>
      </c>
      <c r="AJ57" s="1"/>
      <c r="AK57" s="1" t="s">
        <v>16</v>
      </c>
      <c r="AL57" s="1"/>
      <c r="AM57" s="1" t="s">
        <v>17</v>
      </c>
      <c r="AN57" s="1"/>
      <c r="AO57" s="1" t="s">
        <v>18</v>
      </c>
      <c r="AP57" s="1"/>
      <c r="AQ57" s="1" t="s">
        <v>19</v>
      </c>
      <c r="AW57" s="49"/>
      <c r="AX57" s="49"/>
      <c r="AY57" s="49"/>
      <c r="AZ57" s="49"/>
      <c r="BA57" s="47"/>
      <c r="BB57" s="48"/>
      <c r="BC57" s="49"/>
      <c r="BD57" s="48"/>
      <c r="BE57" s="49"/>
      <c r="BF57" s="49"/>
    </row>
    <row r="58" spans="1:58" ht="15" customHeight="1">
      <c r="A58" s="43" t="s">
        <v>137</v>
      </c>
      <c r="B58" s="217" t="s">
        <v>1</v>
      </c>
      <c r="C58" s="41" t="s">
        <v>104</v>
      </c>
      <c r="D58" t="s">
        <v>38</v>
      </c>
      <c r="E58" s="1" t="s">
        <v>149</v>
      </c>
      <c r="F58" s="69"/>
      <c r="G58" s="1" t="s">
        <v>149</v>
      </c>
      <c r="H58" s="15"/>
      <c r="I58" s="1" t="s">
        <v>46</v>
      </c>
      <c r="J58" s="15"/>
      <c r="K58" s="1" t="s">
        <v>150</v>
      </c>
      <c r="L58" s="1"/>
      <c r="M58" s="1" t="s">
        <v>149</v>
      </c>
      <c r="N58" s="1"/>
      <c r="O58" s="1" t="s">
        <v>149</v>
      </c>
      <c r="P58" s="14"/>
      <c r="Q58" s="1" t="s">
        <v>46</v>
      </c>
      <c r="R58" s="1"/>
      <c r="S58" s="1" t="s">
        <v>150</v>
      </c>
      <c r="T58" s="1"/>
      <c r="U58" s="1" t="s">
        <v>149</v>
      </c>
      <c r="V58" s="1"/>
      <c r="W58" s="1" t="s">
        <v>46</v>
      </c>
      <c r="X58" s="1"/>
      <c r="Y58" s="1" t="s">
        <v>149</v>
      </c>
      <c r="Z58" s="1"/>
      <c r="AA58" s="1" t="s">
        <v>150</v>
      </c>
      <c r="AB58" s="1"/>
      <c r="AC58" s="1" t="s">
        <v>46</v>
      </c>
      <c r="AD58" s="1"/>
      <c r="AE58" s="1" t="s">
        <v>149</v>
      </c>
      <c r="AF58" s="1"/>
      <c r="AG58" s="1" t="s">
        <v>150</v>
      </c>
      <c r="AH58" s="1"/>
      <c r="AI58" s="1" t="s">
        <v>46</v>
      </c>
      <c r="AJ58" s="1"/>
      <c r="AK58" s="1" t="s">
        <v>150</v>
      </c>
      <c r="AL58" s="1"/>
      <c r="AM58" s="1" t="s">
        <v>46</v>
      </c>
      <c r="AN58" s="1"/>
      <c r="AO58" s="1" t="s">
        <v>149</v>
      </c>
      <c r="AP58" s="1"/>
      <c r="AQ58" s="1" t="s">
        <v>46</v>
      </c>
      <c r="AR58" s="211" t="s">
        <v>3</v>
      </c>
      <c r="AS58" s="207">
        <f>E61+G61+M61+O61+U61+Y61+AG61+AK61+AM61+AQ61</f>
        <v>0.10541666666666663</v>
      </c>
      <c r="AT58" s="208" t="s">
        <v>4</v>
      </c>
      <c r="AU58" s="207">
        <f>AQ60-AS58</f>
        <v>0.13422453703703707</v>
      </c>
      <c r="AV58" s="209" t="s">
        <v>2</v>
      </c>
      <c r="AW58" s="45" t="s">
        <v>137</v>
      </c>
      <c r="AX58" s="46">
        <f>K61+S61+AA61+AG61+AK61</f>
        <v>0.06952546296296293</v>
      </c>
      <c r="AY58" s="46">
        <f>AG61+AK61</f>
        <v>0.0265046296296296</v>
      </c>
      <c r="AZ58" s="46">
        <f>AX58-AY58</f>
        <v>0.04302083333333333</v>
      </c>
      <c r="BA58" s="47">
        <v>2</v>
      </c>
      <c r="BB58" s="48">
        <f>AY58/BA58</f>
        <v>0.0132523148148148</v>
      </c>
      <c r="BC58" s="49">
        <v>3</v>
      </c>
      <c r="BD58" s="48">
        <f>AZ58/BC58</f>
        <v>0.014340277777777776</v>
      </c>
      <c r="BE58" s="49">
        <f>RANK(BB58,BB4:BB66,1)</f>
        <v>30</v>
      </c>
      <c r="BF58" s="49">
        <f>RANK(BD58,BD4:BD66,1)</f>
        <v>18</v>
      </c>
    </row>
    <row r="59" spans="1:58" ht="15" customHeight="1">
      <c r="A59" s="43" t="s">
        <v>138</v>
      </c>
      <c r="B59" s="217"/>
      <c r="C59" s="41" t="s">
        <v>103</v>
      </c>
      <c r="D59" s="2" t="s">
        <v>42</v>
      </c>
      <c r="E59" s="4" t="s">
        <v>46</v>
      </c>
      <c r="F59" s="70"/>
      <c r="G59" s="1" t="s">
        <v>46</v>
      </c>
      <c r="H59" s="15"/>
      <c r="I59" s="1" t="s">
        <v>45</v>
      </c>
      <c r="J59" s="15"/>
      <c r="K59" s="1" t="s">
        <v>45</v>
      </c>
      <c r="L59" s="1"/>
      <c r="M59" s="1" t="s">
        <v>46</v>
      </c>
      <c r="N59" s="1"/>
      <c r="O59" s="1" t="s">
        <v>46</v>
      </c>
      <c r="P59" s="14"/>
      <c r="Q59" s="1" t="s">
        <v>45</v>
      </c>
      <c r="R59" s="1"/>
      <c r="S59" s="1" t="s">
        <v>45</v>
      </c>
      <c r="T59" s="1"/>
      <c r="U59" s="1" t="s">
        <v>46</v>
      </c>
      <c r="V59" s="1"/>
      <c r="W59" s="1" t="s">
        <v>45</v>
      </c>
      <c r="X59" s="1"/>
      <c r="Y59" s="1" t="s">
        <v>46</v>
      </c>
      <c r="Z59" s="1"/>
      <c r="AA59" s="1" t="s">
        <v>45</v>
      </c>
      <c r="AB59" s="1"/>
      <c r="AC59" s="1" t="s">
        <v>45</v>
      </c>
      <c r="AD59" s="1"/>
      <c r="AE59" s="1" t="s">
        <v>45</v>
      </c>
      <c r="AF59" s="1"/>
      <c r="AG59" s="1" t="s">
        <v>46</v>
      </c>
      <c r="AH59" s="1"/>
      <c r="AI59" s="1" t="s">
        <v>45</v>
      </c>
      <c r="AJ59" s="1"/>
      <c r="AK59" s="1" t="s">
        <v>46</v>
      </c>
      <c r="AL59" s="1"/>
      <c r="AM59" s="1" t="s">
        <v>46</v>
      </c>
      <c r="AN59" s="1"/>
      <c r="AO59" s="1" t="s">
        <v>45</v>
      </c>
      <c r="AP59" s="1"/>
      <c r="AQ59" s="1" t="s">
        <v>46</v>
      </c>
      <c r="AR59" s="211"/>
      <c r="AS59" s="207"/>
      <c r="AT59" s="208"/>
      <c r="AU59" s="207"/>
      <c r="AV59" s="209"/>
      <c r="AW59" s="45" t="s">
        <v>138</v>
      </c>
      <c r="AX59" s="46">
        <f>I61+Q61+W61+AC61+AI61+AM61+AQ61</f>
        <v>0.07929398148148149</v>
      </c>
      <c r="AY59" s="46">
        <f>AM61+AQ61</f>
        <v>0.02090277777777777</v>
      </c>
      <c r="AZ59" s="46">
        <f>AX59-AY59</f>
        <v>0.05839120370370372</v>
      </c>
      <c r="BA59" s="47">
        <v>2</v>
      </c>
      <c r="BB59" s="48">
        <f>AY59/BA59</f>
        <v>0.010451388888888885</v>
      </c>
      <c r="BC59" s="49">
        <v>5</v>
      </c>
      <c r="BD59" s="48">
        <f>AZ59/BC59</f>
        <v>0.011678240740740744</v>
      </c>
      <c r="BE59" s="49">
        <f>RANK(BB59,BB4:BB66,1)</f>
        <v>12</v>
      </c>
      <c r="BF59" s="49">
        <f>RANK(BD59,BD4:BD66,1)</f>
        <v>3</v>
      </c>
    </row>
    <row r="60" spans="1:58" ht="15" customHeight="1">
      <c r="A60" s="43" t="s">
        <v>139</v>
      </c>
      <c r="B60" s="217"/>
      <c r="C60" s="41" t="s">
        <v>105</v>
      </c>
      <c r="D60" t="s">
        <v>40</v>
      </c>
      <c r="E60" s="3">
        <v>0.008738425925925926</v>
      </c>
      <c r="F60" s="20" t="s">
        <v>0</v>
      </c>
      <c r="G60" s="3">
        <v>0.01900462962962963</v>
      </c>
      <c r="H60" s="20" t="s">
        <v>2</v>
      </c>
      <c r="I60" s="3">
        <v>0.03078703703703704</v>
      </c>
      <c r="J60" s="20" t="s">
        <v>2</v>
      </c>
      <c r="K60" s="3">
        <v>0.04554398148148148</v>
      </c>
      <c r="L60" s="20" t="s">
        <v>5</v>
      </c>
      <c r="M60" s="3">
        <v>0.05513888888888888</v>
      </c>
      <c r="N60" s="20" t="s">
        <v>3</v>
      </c>
      <c r="O60" s="3">
        <v>0.06498842592592592</v>
      </c>
      <c r="P60" s="20" t="s">
        <v>2</v>
      </c>
      <c r="Q60" s="3">
        <v>0.07653935185185186</v>
      </c>
      <c r="R60" s="20" t="s">
        <v>2</v>
      </c>
      <c r="S60" s="3">
        <v>0.09068287037037037</v>
      </c>
      <c r="T60" s="20" t="s">
        <v>3</v>
      </c>
      <c r="U60" s="3">
        <v>0.10041666666666667</v>
      </c>
      <c r="V60" s="20" t="s">
        <v>3</v>
      </c>
      <c r="W60" s="3">
        <v>0.11152777777777778</v>
      </c>
      <c r="X60" s="20" t="s">
        <v>2</v>
      </c>
      <c r="Y60" s="3">
        <v>0.12135416666666667</v>
      </c>
      <c r="Z60" s="20" t="s">
        <v>2</v>
      </c>
      <c r="AA60" s="3">
        <v>0.13547453703703705</v>
      </c>
      <c r="AB60" s="20" t="s">
        <v>2</v>
      </c>
      <c r="AC60" s="3">
        <v>0.14726851851851852</v>
      </c>
      <c r="AD60" s="20" t="s">
        <v>2</v>
      </c>
      <c r="AE60" s="3">
        <v>0.16421296296296298</v>
      </c>
      <c r="AF60" s="20" t="s">
        <v>2</v>
      </c>
      <c r="AG60" s="3">
        <v>0.17731481481481481</v>
      </c>
      <c r="AH60" s="20" t="s">
        <v>2</v>
      </c>
      <c r="AI60" s="3">
        <v>0.1894675925925926</v>
      </c>
      <c r="AJ60" s="20" t="s">
        <v>2</v>
      </c>
      <c r="AK60" s="3">
        <v>0.20287037037037037</v>
      </c>
      <c r="AL60" s="20" t="s">
        <v>4</v>
      </c>
      <c r="AM60" s="3">
        <v>0.21284722222222222</v>
      </c>
      <c r="AN60" s="20" t="s">
        <v>3</v>
      </c>
      <c r="AO60" s="3">
        <v>0.22871527777777778</v>
      </c>
      <c r="AP60" s="20" t="s">
        <v>3</v>
      </c>
      <c r="AQ60" s="26">
        <v>0.2396412037037037</v>
      </c>
      <c r="AR60" s="211"/>
      <c r="AS60" s="207"/>
      <c r="AT60" s="208"/>
      <c r="AU60" s="207"/>
      <c r="AV60" s="209"/>
      <c r="AW60" s="45" t="s">
        <v>139</v>
      </c>
      <c r="AX60" s="46">
        <f>E61+G61+M61+O61+U61+Y61+AE61+AO61</f>
        <v>0.09082175925925928</v>
      </c>
      <c r="AY60" s="46">
        <f>E61+G61+M61+O61+U61+Y61</f>
        <v>0.05800925925925926</v>
      </c>
      <c r="AZ60" s="46">
        <f>AX60-AY60</f>
        <v>0.03281250000000002</v>
      </c>
      <c r="BA60" s="47">
        <v>6</v>
      </c>
      <c r="BB60" s="48">
        <f>AY60/BA60</f>
        <v>0.00966820987654321</v>
      </c>
      <c r="BC60" s="49">
        <v>2</v>
      </c>
      <c r="BD60" s="48">
        <f>AZ60/BC60</f>
        <v>0.01640625000000001</v>
      </c>
      <c r="BE60" s="49">
        <f>RANK(BB60,BB4:BB66,1)</f>
        <v>6</v>
      </c>
      <c r="BF60" s="49">
        <f>RANK(BD60,BD4:BD66,1)</f>
        <v>27</v>
      </c>
    </row>
    <row r="61" spans="4:58" ht="15.75" customHeight="1">
      <c r="D61" t="s">
        <v>41</v>
      </c>
      <c r="E61" s="9">
        <f>E60-0</f>
        <v>0.008738425925925926</v>
      </c>
      <c r="F61" s="9"/>
      <c r="G61" s="9">
        <f>G60-E60</f>
        <v>0.010266203703703706</v>
      </c>
      <c r="H61" s="9"/>
      <c r="I61" s="9">
        <f>I60-G60</f>
        <v>0.011782407407407408</v>
      </c>
      <c r="J61" s="9"/>
      <c r="K61" s="9">
        <f>K60-I60</f>
        <v>0.014756944444444437</v>
      </c>
      <c r="L61" s="9"/>
      <c r="M61" s="9">
        <f>M60-K60</f>
        <v>0.009594907407407406</v>
      </c>
      <c r="N61" s="9"/>
      <c r="O61" s="9">
        <f>O60-M60</f>
        <v>0.009849537037037039</v>
      </c>
      <c r="P61" s="9"/>
      <c r="Q61" s="9">
        <f>Q60-O60</f>
        <v>0.011550925925925937</v>
      </c>
      <c r="R61" s="9"/>
      <c r="S61" s="9">
        <f>S60-Q60</f>
        <v>0.014143518518518514</v>
      </c>
      <c r="T61" s="11"/>
      <c r="U61" s="9">
        <f>U60-S60</f>
        <v>0.009733796296296296</v>
      </c>
      <c r="V61" s="9"/>
      <c r="W61" s="9">
        <f>W60-U60</f>
        <v>0.011111111111111113</v>
      </c>
      <c r="X61" s="9"/>
      <c r="Y61" s="9">
        <f>Y60-W60</f>
        <v>0.009826388888888885</v>
      </c>
      <c r="Z61" s="9"/>
      <c r="AA61" s="9">
        <f>AA60-Y60</f>
        <v>0.01412037037037038</v>
      </c>
      <c r="AB61" s="9"/>
      <c r="AC61" s="9">
        <f>AC60-AA60</f>
        <v>0.011793981481481475</v>
      </c>
      <c r="AD61" s="9"/>
      <c r="AE61" s="9">
        <f>AE60-AC60</f>
        <v>0.016944444444444456</v>
      </c>
      <c r="AF61" s="9"/>
      <c r="AG61" s="9">
        <f>AG60-AE60</f>
        <v>0.013101851851851837</v>
      </c>
      <c r="AH61" s="9"/>
      <c r="AI61" s="9">
        <f>AI60-AG60</f>
        <v>0.01215277777777779</v>
      </c>
      <c r="AJ61" s="9"/>
      <c r="AK61" s="9">
        <f>AK60-AI60</f>
        <v>0.013402777777777763</v>
      </c>
      <c r="AL61" s="9"/>
      <c r="AM61" s="9">
        <f>AM60-AK60</f>
        <v>0.009976851851851848</v>
      </c>
      <c r="AN61" s="9"/>
      <c r="AO61" s="9">
        <f>AO60-AM60</f>
        <v>0.015868055555555566</v>
      </c>
      <c r="AP61" s="9"/>
      <c r="AQ61" s="9">
        <f>AQ60-AO60</f>
        <v>0.010925925925925922</v>
      </c>
      <c r="AR61" s="211"/>
      <c r="AS61" s="207"/>
      <c r="AT61" s="208"/>
      <c r="AU61" s="207"/>
      <c r="AV61" s="209"/>
      <c r="AW61" s="50"/>
      <c r="AX61" s="59"/>
      <c r="AY61" s="59"/>
      <c r="AZ61" s="59"/>
      <c r="BA61" s="60"/>
      <c r="BB61" s="60"/>
      <c r="BC61" s="60"/>
      <c r="BD61" s="60"/>
      <c r="BE61" s="59"/>
      <c r="BF61" s="60"/>
    </row>
    <row r="62" spans="1:58" ht="3" customHeight="1">
      <c r="A62" s="18"/>
      <c r="B62" s="18"/>
      <c r="C62" s="18"/>
      <c r="D62" s="18"/>
      <c r="E62" s="18"/>
      <c r="F62" s="36"/>
      <c r="G62" s="18"/>
      <c r="H62" s="36"/>
      <c r="I62" s="18"/>
      <c r="J62" s="36"/>
      <c r="K62" s="18"/>
      <c r="L62" s="18"/>
      <c r="M62" s="18"/>
      <c r="N62" s="18"/>
      <c r="O62" s="18"/>
      <c r="P62" s="35"/>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61"/>
      <c r="AX62" s="62"/>
      <c r="AY62" s="62"/>
      <c r="AZ62" s="62"/>
      <c r="BA62" s="62"/>
      <c r="BB62" s="62"/>
      <c r="BC62" s="62"/>
      <c r="BD62" s="62"/>
      <c r="BE62" s="62"/>
      <c r="BF62" s="62"/>
    </row>
    <row r="63" spans="1:58" ht="12.75">
      <c r="A63" t="s">
        <v>43</v>
      </c>
      <c r="C63" s="1" t="s">
        <v>148</v>
      </c>
      <c r="D63" t="s">
        <v>44</v>
      </c>
      <c r="E63" s="1" t="s">
        <v>0</v>
      </c>
      <c r="F63" s="69"/>
      <c r="G63" s="1" t="s">
        <v>1</v>
      </c>
      <c r="H63" s="15"/>
      <c r="I63" s="1" t="s">
        <v>2</v>
      </c>
      <c r="J63" s="15"/>
      <c r="K63" s="1" t="s">
        <v>3</v>
      </c>
      <c r="L63" s="1"/>
      <c r="M63" s="1" t="s">
        <v>4</v>
      </c>
      <c r="N63" s="1"/>
      <c r="O63" s="1" t="s">
        <v>5</v>
      </c>
      <c r="P63" s="14"/>
      <c r="Q63" s="1" t="s">
        <v>6</v>
      </c>
      <c r="R63" s="1"/>
      <c r="S63" s="1" t="s">
        <v>7</v>
      </c>
      <c r="T63" s="1"/>
      <c r="U63" s="1" t="s">
        <v>8</v>
      </c>
      <c r="V63" s="1"/>
      <c r="W63" s="1" t="s">
        <v>9</v>
      </c>
      <c r="X63" s="1"/>
      <c r="Y63" s="1" t="s">
        <v>10</v>
      </c>
      <c r="Z63" s="1"/>
      <c r="AA63" s="1" t="s">
        <v>11</v>
      </c>
      <c r="AB63" s="1"/>
      <c r="AC63" s="1" t="s">
        <v>12</v>
      </c>
      <c r="AD63" s="1"/>
      <c r="AE63" s="1" t="s">
        <v>13</v>
      </c>
      <c r="AF63" s="1"/>
      <c r="AG63" s="1" t="s">
        <v>14</v>
      </c>
      <c r="AH63" s="1"/>
      <c r="AI63" s="1" t="s">
        <v>15</v>
      </c>
      <c r="AJ63" s="1"/>
      <c r="AK63" s="1" t="s">
        <v>16</v>
      </c>
      <c r="AL63" s="1"/>
      <c r="AM63" s="1" t="s">
        <v>17</v>
      </c>
      <c r="AN63" s="1"/>
      <c r="AO63" s="1" t="s">
        <v>18</v>
      </c>
      <c r="AP63" s="1"/>
      <c r="AQ63" s="1" t="s">
        <v>19</v>
      </c>
      <c r="AW63" s="49"/>
      <c r="AX63" s="49"/>
      <c r="AY63" s="49"/>
      <c r="AZ63" s="49"/>
      <c r="BA63" s="47"/>
      <c r="BB63" s="48"/>
      <c r="BC63" s="49"/>
      <c r="BD63" s="48"/>
      <c r="BE63" s="49"/>
      <c r="BF63" s="49"/>
    </row>
    <row r="64" spans="1:58" ht="15" customHeight="1">
      <c r="A64" s="43" t="s">
        <v>142</v>
      </c>
      <c r="B64" s="217" t="s">
        <v>3</v>
      </c>
      <c r="C64" s="41" t="s">
        <v>141</v>
      </c>
      <c r="D64" t="s">
        <v>38</v>
      </c>
      <c r="E64" s="1" t="s">
        <v>149</v>
      </c>
      <c r="F64" s="69"/>
      <c r="G64" s="1" t="s">
        <v>46</v>
      </c>
      <c r="H64" s="15"/>
      <c r="I64" s="1" t="s">
        <v>150</v>
      </c>
      <c r="J64" s="15"/>
      <c r="K64" s="1" t="s">
        <v>149</v>
      </c>
      <c r="L64" s="1"/>
      <c r="M64" s="1" t="s">
        <v>46</v>
      </c>
      <c r="N64" s="1"/>
      <c r="O64" s="1" t="s">
        <v>150</v>
      </c>
      <c r="P64" s="14"/>
      <c r="Q64" s="1" t="s">
        <v>149</v>
      </c>
      <c r="R64" s="1"/>
      <c r="S64" s="1" t="s">
        <v>46</v>
      </c>
      <c r="T64" s="1"/>
      <c r="U64" s="1" t="s">
        <v>150</v>
      </c>
      <c r="V64" s="1"/>
      <c r="W64" s="1" t="s">
        <v>149</v>
      </c>
      <c r="X64" s="1"/>
      <c r="Y64" s="1" t="s">
        <v>46</v>
      </c>
      <c r="Z64" s="1"/>
      <c r="AA64" s="1" t="s">
        <v>149</v>
      </c>
      <c r="AB64" s="1"/>
      <c r="AC64" s="1" t="s">
        <v>150</v>
      </c>
      <c r="AD64" s="1"/>
      <c r="AE64" s="1" t="s">
        <v>149</v>
      </c>
      <c r="AF64" s="1"/>
      <c r="AG64" s="1" t="s">
        <v>46</v>
      </c>
      <c r="AH64" s="1"/>
      <c r="AI64" s="1" t="s">
        <v>150</v>
      </c>
      <c r="AJ64" s="1"/>
      <c r="AK64" s="1" t="s">
        <v>149</v>
      </c>
      <c r="AL64" s="1"/>
      <c r="AM64" s="1" t="s">
        <v>46</v>
      </c>
      <c r="AN64" s="1"/>
      <c r="AO64" s="1" t="s">
        <v>150</v>
      </c>
      <c r="AP64" s="1"/>
      <c r="AQ64" s="1" t="s">
        <v>149</v>
      </c>
      <c r="AR64" s="211" t="s">
        <v>9</v>
      </c>
      <c r="AS64" s="207">
        <f>E67+K67+Q67+U67+W67+Y67+AC67+AG67+AM67+AO67</f>
        <v>0.12512731481481482</v>
      </c>
      <c r="AT64" s="208" t="s">
        <v>10</v>
      </c>
      <c r="AU64" s="207">
        <f>AQ66-AS64</f>
        <v>0.15866898148148145</v>
      </c>
      <c r="AV64" s="209" t="s">
        <v>8</v>
      </c>
      <c r="AW64" s="45" t="s">
        <v>142</v>
      </c>
      <c r="AX64" s="46">
        <f>I67+O67+U67+AC67+AI67+AO67</f>
        <v>0.08481481481481482</v>
      </c>
      <c r="AY64" s="46">
        <f>U67+AC67+AO67</f>
        <v>0.03526620370370369</v>
      </c>
      <c r="AZ64" s="46">
        <f>AX64-AY64</f>
        <v>0.04954861111111113</v>
      </c>
      <c r="BA64" s="47">
        <v>3</v>
      </c>
      <c r="BB64" s="48">
        <f>AY64/BA64</f>
        <v>0.011755401234567897</v>
      </c>
      <c r="BC64" s="49">
        <v>3</v>
      </c>
      <c r="BD64" s="48">
        <f>AZ64/BC64</f>
        <v>0.01651620370370371</v>
      </c>
      <c r="BE64" s="49">
        <f>RANK(BB64,BB4:BB66,1)</f>
        <v>26</v>
      </c>
      <c r="BF64" s="49">
        <f>RANK(BD64,BD4:BD66,1)</f>
        <v>28</v>
      </c>
    </row>
    <row r="65" spans="1:58" ht="15" customHeight="1">
      <c r="A65" s="43" t="s">
        <v>143</v>
      </c>
      <c r="B65" s="217"/>
      <c r="C65" s="41" t="s">
        <v>140</v>
      </c>
      <c r="D65" s="2" t="s">
        <v>42</v>
      </c>
      <c r="E65" s="4" t="s">
        <v>46</v>
      </c>
      <c r="F65" s="70"/>
      <c r="G65" s="1" t="s">
        <v>45</v>
      </c>
      <c r="H65" s="15"/>
      <c r="I65" s="1" t="s">
        <v>45</v>
      </c>
      <c r="J65" s="15"/>
      <c r="K65" s="1" t="s">
        <v>46</v>
      </c>
      <c r="L65" s="1"/>
      <c r="M65" s="1" t="s">
        <v>45</v>
      </c>
      <c r="N65" s="1"/>
      <c r="O65" s="1" t="s">
        <v>45</v>
      </c>
      <c r="P65" s="14"/>
      <c r="Q65" s="1" t="s">
        <v>46</v>
      </c>
      <c r="R65" s="1"/>
      <c r="S65" s="1" t="s">
        <v>45</v>
      </c>
      <c r="T65" s="1"/>
      <c r="U65" s="1" t="s">
        <v>46</v>
      </c>
      <c r="V65" s="1"/>
      <c r="W65" s="1" t="s">
        <v>46</v>
      </c>
      <c r="X65" s="1"/>
      <c r="Y65" s="1" t="s">
        <v>46</v>
      </c>
      <c r="Z65" s="1"/>
      <c r="AA65" s="1" t="s">
        <v>45</v>
      </c>
      <c r="AB65" s="1"/>
      <c r="AC65" s="1" t="s">
        <v>46</v>
      </c>
      <c r="AD65" s="1"/>
      <c r="AE65" s="1" t="s">
        <v>45</v>
      </c>
      <c r="AF65" s="1"/>
      <c r="AG65" s="1" t="s">
        <v>46</v>
      </c>
      <c r="AH65" s="1"/>
      <c r="AI65" s="1" t="s">
        <v>45</v>
      </c>
      <c r="AJ65" s="1"/>
      <c r="AK65" s="1" t="s">
        <v>45</v>
      </c>
      <c r="AL65" s="1"/>
      <c r="AM65" s="1" t="s">
        <v>46</v>
      </c>
      <c r="AN65" s="1"/>
      <c r="AO65" s="1" t="s">
        <v>46</v>
      </c>
      <c r="AP65" s="1"/>
      <c r="AQ65" s="1" t="s">
        <v>45</v>
      </c>
      <c r="AR65" s="211"/>
      <c r="AS65" s="207"/>
      <c r="AT65" s="208"/>
      <c r="AU65" s="207"/>
      <c r="AV65" s="209"/>
      <c r="AW65" s="45" t="s">
        <v>143</v>
      </c>
      <c r="AX65" s="46">
        <f>G67+M67+S67+Y67+AG67+AM67</f>
        <v>0.09940972222222219</v>
      </c>
      <c r="AY65" s="46">
        <f>Y67+AG67+AM67</f>
        <v>0.045520833333333316</v>
      </c>
      <c r="AZ65" s="46">
        <f>AX65-AY65</f>
        <v>0.053888888888888875</v>
      </c>
      <c r="BA65" s="47">
        <v>3</v>
      </c>
      <c r="BB65" s="48">
        <f>AY65/BA65</f>
        <v>0.015173611111111105</v>
      </c>
      <c r="BC65" s="49">
        <v>3</v>
      </c>
      <c r="BD65" s="48">
        <f>AZ65/BC65</f>
        <v>0.01796296296296296</v>
      </c>
      <c r="BE65" s="49">
        <f>RANK(BB65,BB4:BB66,1)</f>
        <v>33</v>
      </c>
      <c r="BF65" s="49">
        <f>RANK(BD65,BD4:BD66,1)</f>
        <v>33</v>
      </c>
    </row>
    <row r="66" spans="1:58" ht="15" customHeight="1">
      <c r="A66" s="43" t="s">
        <v>144</v>
      </c>
      <c r="B66" s="217"/>
      <c r="C66" s="41" t="s">
        <v>95</v>
      </c>
      <c r="D66" t="s">
        <v>40</v>
      </c>
      <c r="E66" s="3">
        <v>0.01045138888888889</v>
      </c>
      <c r="F66" s="20" t="s">
        <v>5</v>
      </c>
      <c r="G66" s="3">
        <v>0.027893518518518515</v>
      </c>
      <c r="H66" s="20" t="s">
        <v>9</v>
      </c>
      <c r="I66" s="3">
        <v>0.04375</v>
      </c>
      <c r="J66" s="20" t="s">
        <v>9</v>
      </c>
      <c r="K66" s="3">
        <v>0.05489583333333333</v>
      </c>
      <c r="L66" s="20" t="s">
        <v>9</v>
      </c>
      <c r="M66" s="3">
        <v>0.07297453703703703</v>
      </c>
      <c r="N66" s="20" t="s">
        <v>9</v>
      </c>
      <c r="O66" s="3">
        <v>0.0895486111111111</v>
      </c>
      <c r="P66" s="20" t="s">
        <v>9</v>
      </c>
      <c r="Q66" s="3">
        <v>0.10086805555555556</v>
      </c>
      <c r="R66" s="20" t="s">
        <v>9</v>
      </c>
      <c r="S66" s="3">
        <v>0.11923611111111111</v>
      </c>
      <c r="T66" s="20" t="s">
        <v>9</v>
      </c>
      <c r="U66" s="3">
        <v>0.13078703703703703</v>
      </c>
      <c r="V66" s="20" t="s">
        <v>9</v>
      </c>
      <c r="W66" s="3">
        <v>0.14221064814814816</v>
      </c>
      <c r="X66" s="20" t="s">
        <v>9</v>
      </c>
      <c r="Y66" s="3">
        <v>0.1571759259259259</v>
      </c>
      <c r="Z66" s="20" t="s">
        <v>9</v>
      </c>
      <c r="AA66" s="3">
        <v>0.1709375</v>
      </c>
      <c r="AB66" s="20" t="s">
        <v>9</v>
      </c>
      <c r="AC66" s="3">
        <v>0.18273148148148147</v>
      </c>
      <c r="AD66" s="20" t="s">
        <v>9</v>
      </c>
      <c r="AE66" s="3">
        <v>0.19670138888888888</v>
      </c>
      <c r="AF66" s="20" t="s">
        <v>9</v>
      </c>
      <c r="AG66" s="3">
        <v>0.21155092592592592</v>
      </c>
      <c r="AH66" s="20" t="s">
        <v>9</v>
      </c>
      <c r="AI66" s="3">
        <v>0.2286689814814815</v>
      </c>
      <c r="AJ66" s="20" t="s">
        <v>9</v>
      </c>
      <c r="AK66" s="3">
        <v>0.2423611111111111</v>
      </c>
      <c r="AL66" s="20" t="s">
        <v>9</v>
      </c>
      <c r="AM66" s="3">
        <v>0.25806712962962963</v>
      </c>
      <c r="AN66" s="20" t="s">
        <v>9</v>
      </c>
      <c r="AO66" s="3">
        <v>0.2699884259259259</v>
      </c>
      <c r="AP66" s="20" t="s">
        <v>9</v>
      </c>
      <c r="AQ66" s="26">
        <v>0.28379629629629627</v>
      </c>
      <c r="AR66" s="211"/>
      <c r="AS66" s="207"/>
      <c r="AT66" s="208"/>
      <c r="AU66" s="207"/>
      <c r="AV66" s="209"/>
      <c r="AW66" s="45" t="s">
        <v>144</v>
      </c>
      <c r="AX66" s="46">
        <f>E67+K67+Q67+W67+AA67+AE67+AK67+AQ67</f>
        <v>0.09957175925925926</v>
      </c>
      <c r="AY66" s="46">
        <f>E67+K67+Q67+W67</f>
        <v>0.0443402777777778</v>
      </c>
      <c r="AZ66" s="46">
        <f>AX66-AY66</f>
        <v>0.055231481481481465</v>
      </c>
      <c r="BA66" s="47">
        <v>4</v>
      </c>
      <c r="BB66" s="48">
        <f>AY66/BA66</f>
        <v>0.01108506944444445</v>
      </c>
      <c r="BC66" s="49">
        <v>4</v>
      </c>
      <c r="BD66" s="48">
        <f>AZ66/BC66</f>
        <v>0.013807870370370366</v>
      </c>
      <c r="BE66" s="49">
        <f>RANK(BB66,BB4:BB66,1)</f>
        <v>15</v>
      </c>
      <c r="BF66" s="49">
        <f>RANK(BD66,BD4:BD66,1)</f>
        <v>13</v>
      </c>
    </row>
    <row r="67" spans="4:58" ht="15.75" customHeight="1">
      <c r="D67" t="s">
        <v>41</v>
      </c>
      <c r="E67" s="9">
        <f>E66-0</f>
        <v>0.01045138888888889</v>
      </c>
      <c r="F67" s="9"/>
      <c r="G67" s="9">
        <f>G66-E66</f>
        <v>0.017442129629629627</v>
      </c>
      <c r="H67" s="9"/>
      <c r="I67" s="9">
        <f>I66-G66</f>
        <v>0.015856481481481482</v>
      </c>
      <c r="J67" s="9"/>
      <c r="K67" s="9">
        <f>K66-I66</f>
        <v>0.011145833333333334</v>
      </c>
      <c r="L67" s="9"/>
      <c r="M67" s="9">
        <f>M66-K66</f>
        <v>0.0180787037037037</v>
      </c>
      <c r="N67" s="9"/>
      <c r="O67" s="9">
        <f>O66-M66</f>
        <v>0.016574074074074074</v>
      </c>
      <c r="P67" s="9"/>
      <c r="Q67" s="9">
        <f>Q66-O66</f>
        <v>0.011319444444444451</v>
      </c>
      <c r="R67" s="9"/>
      <c r="S67" s="9">
        <f>S66-Q66</f>
        <v>0.018368055555555554</v>
      </c>
      <c r="T67" s="11"/>
      <c r="U67" s="9">
        <f>U66-S66</f>
        <v>0.011550925925925923</v>
      </c>
      <c r="V67" s="9"/>
      <c r="W67" s="9">
        <f>W66-U66</f>
        <v>0.01142361111111112</v>
      </c>
      <c r="X67" s="9"/>
      <c r="Y67" s="9">
        <f>Y66-W66</f>
        <v>0.014965277777777758</v>
      </c>
      <c r="Z67" s="9"/>
      <c r="AA67" s="9">
        <f>AA66-Y66</f>
        <v>0.013761574074074079</v>
      </c>
      <c r="AB67" s="9"/>
      <c r="AC67" s="9">
        <f>AC66-AA66</f>
        <v>0.011793981481481475</v>
      </c>
      <c r="AD67" s="9"/>
      <c r="AE67" s="9">
        <f>AE66-AC66</f>
        <v>0.013969907407407417</v>
      </c>
      <c r="AF67" s="9"/>
      <c r="AG67" s="9">
        <f>AG66-AE66</f>
        <v>0.014849537037037036</v>
      </c>
      <c r="AH67" s="9"/>
      <c r="AI67" s="9">
        <f>AI66-AG66</f>
        <v>0.017118055555555567</v>
      </c>
      <c r="AJ67" s="9"/>
      <c r="AK67" s="9">
        <f>AK66-AI66</f>
        <v>0.013692129629629624</v>
      </c>
      <c r="AL67" s="9"/>
      <c r="AM67" s="9">
        <f>AM66-AK66</f>
        <v>0.015706018518518522</v>
      </c>
      <c r="AN67" s="9"/>
      <c r="AO67" s="9">
        <f>AO66-AM66</f>
        <v>0.011921296296296291</v>
      </c>
      <c r="AP67" s="9"/>
      <c r="AQ67" s="9">
        <f>AQ66-AO66</f>
        <v>0.013807870370370345</v>
      </c>
      <c r="AR67" s="211"/>
      <c r="AS67" s="207"/>
      <c r="AT67" s="208"/>
      <c r="AU67" s="207"/>
      <c r="AV67" s="209"/>
      <c r="AW67" s="50"/>
      <c r="AX67" s="59"/>
      <c r="AY67" s="59"/>
      <c r="AZ67" s="59"/>
      <c r="BA67" s="60"/>
      <c r="BB67" s="60"/>
      <c r="BC67" s="60"/>
      <c r="BD67" s="60"/>
      <c r="BE67" s="59"/>
      <c r="BF67" s="60"/>
    </row>
    <row r="68" spans="1:58" ht="3"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row>
  </sheetData>
  <sheetProtection/>
  <mergeCells count="79">
    <mergeCell ref="B4:B6"/>
    <mergeCell ref="B10:B12"/>
    <mergeCell ref="AW1:AZ1"/>
    <mergeCell ref="AS46:AS49"/>
    <mergeCell ref="AU46:AU49"/>
    <mergeCell ref="AT4:AT7"/>
    <mergeCell ref="AT10:AT13"/>
    <mergeCell ref="AT16:AT19"/>
    <mergeCell ref="AU4:AU7"/>
    <mergeCell ref="AU10:AU13"/>
    <mergeCell ref="AR46:AR49"/>
    <mergeCell ref="AS4:AS7"/>
    <mergeCell ref="AS10:AS13"/>
    <mergeCell ref="AS16:AS19"/>
    <mergeCell ref="AR4:AR7"/>
    <mergeCell ref="AR10:AR13"/>
    <mergeCell ref="AR16:AR19"/>
    <mergeCell ref="AS34:AS37"/>
    <mergeCell ref="AS28:AS31"/>
    <mergeCell ref="AR22:AR25"/>
    <mergeCell ref="A1:AQ2"/>
    <mergeCell ref="AR1:AR2"/>
    <mergeCell ref="AS1:AS2"/>
    <mergeCell ref="AT1:AT2"/>
    <mergeCell ref="AT40:AT43"/>
    <mergeCell ref="AU34:AU37"/>
    <mergeCell ref="AU28:AU31"/>
    <mergeCell ref="B16:B18"/>
    <mergeCell ref="AT34:AT37"/>
    <mergeCell ref="AS22:AS25"/>
    <mergeCell ref="AR34:AR37"/>
    <mergeCell ref="AT22:AT25"/>
    <mergeCell ref="AT28:AT31"/>
    <mergeCell ref="B46:B48"/>
    <mergeCell ref="B22:B24"/>
    <mergeCell ref="B28:B30"/>
    <mergeCell ref="B34:B36"/>
    <mergeCell ref="B40:B42"/>
    <mergeCell ref="AS40:AS43"/>
    <mergeCell ref="AR40:AR43"/>
    <mergeCell ref="AV46:AV49"/>
    <mergeCell ref="AV16:AV19"/>
    <mergeCell ref="AV22:AV25"/>
    <mergeCell ref="AV28:AV31"/>
    <mergeCell ref="AV34:AV37"/>
    <mergeCell ref="AR28:AR31"/>
    <mergeCell ref="AV40:AV43"/>
    <mergeCell ref="AT46:AT49"/>
    <mergeCell ref="AU52:AU55"/>
    <mergeCell ref="AV52:AV55"/>
    <mergeCell ref="BA1:BA2"/>
    <mergeCell ref="AU40:AU43"/>
    <mergeCell ref="AU1:AU2"/>
    <mergeCell ref="AV1:AV2"/>
    <mergeCell ref="AV4:AV7"/>
    <mergeCell ref="AV10:AV13"/>
    <mergeCell ref="AU16:AU19"/>
    <mergeCell ref="AU22:AU25"/>
    <mergeCell ref="BE1:BE2"/>
    <mergeCell ref="BF1:BF2"/>
    <mergeCell ref="BB1:BB2"/>
    <mergeCell ref="BC1:BC2"/>
    <mergeCell ref="BD1:BD2"/>
    <mergeCell ref="AU58:AU61"/>
    <mergeCell ref="AV58:AV61"/>
    <mergeCell ref="B58:B60"/>
    <mergeCell ref="AR58:AR61"/>
    <mergeCell ref="AS58:AS61"/>
    <mergeCell ref="AT58:AT61"/>
    <mergeCell ref="B52:B54"/>
    <mergeCell ref="AR52:AR55"/>
    <mergeCell ref="AS52:AS55"/>
    <mergeCell ref="AT52:AT55"/>
    <mergeCell ref="AU64:AU67"/>
    <mergeCell ref="AV64:AV67"/>
    <mergeCell ref="B64:B66"/>
    <mergeCell ref="AR64:AR67"/>
    <mergeCell ref="AS64:AS67"/>
    <mergeCell ref="AT64:AT67"/>
  </mergeCells>
  <printOptions horizontalCentered="1"/>
  <pageMargins left="0.1968503937007874" right="0.1968503937007874" top="0.984251968503937" bottom="0.984251968503937" header="0.5118110236220472" footer="0.5118110236220472"/>
  <pageSetup fitToHeight="1" fitToWidth="1" horizontalDpi="600" verticalDpi="600" orientation="landscape" paperSize="8" scale="5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F50"/>
  <sheetViews>
    <sheetView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N23" sqref="N23"/>
    </sheetView>
  </sheetViews>
  <sheetFormatPr defaultColWidth="9.140625" defaultRowHeight="12.75"/>
  <cols>
    <col min="1" max="1" width="4.7109375" style="0" customWidth="1"/>
    <col min="2" max="2" width="6.8515625" style="0" bestFit="1" customWidth="1"/>
    <col min="3" max="3" width="17.28125" style="0" customWidth="1"/>
    <col min="4" max="4" width="10.140625" style="0" customWidth="1"/>
    <col min="5" max="5" width="7.7109375" style="0" customWidth="1"/>
    <col min="6" max="6" width="3.00390625" style="0" bestFit="1" customWidth="1"/>
    <col min="7" max="7" width="7.7109375" style="0" customWidth="1"/>
    <col min="8" max="8" width="3.00390625" style="0" bestFit="1" customWidth="1"/>
    <col min="9" max="9" width="7.7109375" style="0" customWidth="1"/>
    <col min="10" max="10" width="3.00390625" style="0" bestFit="1" customWidth="1"/>
    <col min="11" max="11" width="7.7109375" style="0" customWidth="1"/>
    <col min="12" max="12" width="3.00390625" style="0" bestFit="1" customWidth="1"/>
    <col min="13" max="13" width="7.7109375" style="0" customWidth="1"/>
    <col min="14" max="14" width="3.00390625" style="0" bestFit="1" customWidth="1"/>
    <col min="15" max="15" width="7.7109375" style="0" customWidth="1"/>
    <col min="16" max="16" width="3.00390625" style="0" bestFit="1" customWidth="1"/>
    <col min="17" max="17" width="7.7109375" style="0" customWidth="1"/>
    <col min="18" max="18" width="3.00390625" style="0" bestFit="1" customWidth="1"/>
    <col min="19" max="19" width="7.7109375" style="0" customWidth="1"/>
    <col min="20" max="20" width="3.00390625" style="0" bestFit="1" customWidth="1"/>
    <col min="21" max="21" width="7.7109375" style="0" customWidth="1"/>
    <col min="22" max="22" width="3.00390625" style="0" bestFit="1" customWidth="1"/>
    <col min="23" max="23" width="7.7109375" style="0" customWidth="1"/>
    <col min="24" max="24" width="3.00390625" style="0" bestFit="1" customWidth="1"/>
    <col min="25" max="25" width="7.7109375" style="0" customWidth="1"/>
    <col min="26" max="26" width="3.00390625" style="0" bestFit="1" customWidth="1"/>
    <col min="27" max="27" width="7.7109375" style="0" customWidth="1"/>
    <col min="28" max="28" width="3.00390625" style="0" bestFit="1" customWidth="1"/>
    <col min="29" max="29" width="7.7109375" style="0" customWidth="1"/>
    <col min="30" max="30" width="3.00390625" style="0" bestFit="1" customWidth="1"/>
    <col min="31" max="31" width="7.7109375" style="0" customWidth="1"/>
    <col min="32" max="32" width="3.00390625" style="0" bestFit="1" customWidth="1"/>
    <col min="33" max="33" width="7.7109375" style="0" customWidth="1"/>
    <col min="34" max="34" width="3.00390625" style="0" bestFit="1" customWidth="1"/>
    <col min="35" max="35" width="7.7109375" style="0" customWidth="1"/>
    <col min="36" max="36" width="3.00390625" style="0" bestFit="1" customWidth="1"/>
    <col min="37" max="37" width="7.7109375" style="0" customWidth="1"/>
    <col min="38" max="38" width="3.00390625" style="0" bestFit="1" customWidth="1"/>
    <col min="39" max="39" width="7.7109375" style="0" customWidth="1"/>
    <col min="40" max="40" width="3.00390625" style="0" bestFit="1" customWidth="1"/>
    <col min="41" max="41" width="7.7109375" style="0" customWidth="1"/>
    <col min="42" max="42" width="3.00390625" style="0" bestFit="1" customWidth="1"/>
    <col min="43" max="43" width="8.7109375" style="0" bestFit="1" customWidth="1"/>
    <col min="44" max="44" width="8.140625" style="0" customWidth="1"/>
    <col min="45" max="45" width="9.421875" style="0" bestFit="1" customWidth="1"/>
    <col min="46" max="46" width="7.140625" style="0" customWidth="1"/>
    <col min="47" max="47" width="9.421875" style="0" bestFit="1" customWidth="1"/>
    <col min="48" max="48" width="7.140625" style="0" customWidth="1"/>
    <col min="49" max="49" width="7.28125" style="0" customWidth="1"/>
    <col min="50" max="52" width="9.421875" style="0" bestFit="1" customWidth="1"/>
    <col min="53" max="53" width="5.57421875" style="0" bestFit="1" customWidth="1"/>
    <col min="55" max="55" width="5.57421875" style="0" bestFit="1" customWidth="1"/>
    <col min="57" max="57" width="9.00390625" style="0" customWidth="1"/>
    <col min="58" max="58" width="9.421875" style="0" customWidth="1"/>
  </cols>
  <sheetData>
    <row r="1" spans="1:58" ht="27" customHeight="1">
      <c r="A1" s="220" t="s">
        <v>206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18" t="s">
        <v>73</v>
      </c>
      <c r="AS1" s="218" t="s">
        <v>71</v>
      </c>
      <c r="AT1" s="218" t="s">
        <v>75</v>
      </c>
      <c r="AU1" s="218" t="s">
        <v>72</v>
      </c>
      <c r="AV1" s="218" t="s">
        <v>74</v>
      </c>
      <c r="AW1" s="219" t="s">
        <v>76</v>
      </c>
      <c r="AX1" s="219"/>
      <c r="AY1" s="219"/>
      <c r="AZ1" s="219"/>
      <c r="BA1" s="218" t="s">
        <v>82</v>
      </c>
      <c r="BB1" s="218" t="s">
        <v>83</v>
      </c>
      <c r="BC1" s="218" t="s">
        <v>81</v>
      </c>
      <c r="BD1" s="218" t="s">
        <v>84</v>
      </c>
      <c r="BE1" s="218" t="s">
        <v>85</v>
      </c>
      <c r="BF1" s="218" t="s">
        <v>86</v>
      </c>
    </row>
    <row r="2" spans="1:58" ht="14.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18"/>
      <c r="AS2" s="218"/>
      <c r="AT2" s="218"/>
      <c r="AU2" s="218"/>
      <c r="AV2" s="218"/>
      <c r="AW2" s="14" t="s">
        <v>80</v>
      </c>
      <c r="AX2" s="1" t="s">
        <v>77</v>
      </c>
      <c r="AY2" s="1" t="s">
        <v>78</v>
      </c>
      <c r="AZ2" s="1" t="s">
        <v>79</v>
      </c>
      <c r="BA2" s="218"/>
      <c r="BB2" s="218"/>
      <c r="BC2" s="218"/>
      <c r="BD2" s="218"/>
      <c r="BE2" s="218"/>
      <c r="BF2" s="218"/>
    </row>
    <row r="3" spans="1:56" ht="12.75">
      <c r="A3" t="s">
        <v>43</v>
      </c>
      <c r="B3" t="s">
        <v>64</v>
      </c>
      <c r="C3" s="1" t="s">
        <v>39</v>
      </c>
      <c r="D3" t="s">
        <v>44</v>
      </c>
      <c r="E3" s="1" t="s">
        <v>0</v>
      </c>
      <c r="F3" s="1"/>
      <c r="G3" s="1" t="s">
        <v>1</v>
      </c>
      <c r="H3" s="1"/>
      <c r="I3" s="1" t="s">
        <v>2</v>
      </c>
      <c r="J3" s="1"/>
      <c r="K3" s="1" t="s">
        <v>3</v>
      </c>
      <c r="L3" s="1"/>
      <c r="M3" s="1" t="s">
        <v>4</v>
      </c>
      <c r="N3" s="1"/>
      <c r="O3" s="1" t="s">
        <v>5</v>
      </c>
      <c r="P3" s="1"/>
      <c r="Q3" s="1" t="s">
        <v>6</v>
      </c>
      <c r="R3" s="1"/>
      <c r="S3" s="1" t="s">
        <v>7</v>
      </c>
      <c r="T3" s="1"/>
      <c r="U3" s="1" t="s">
        <v>8</v>
      </c>
      <c r="V3" s="1"/>
      <c r="W3" s="1" t="s">
        <v>9</v>
      </c>
      <c r="X3" s="1"/>
      <c r="Y3" s="1" t="s">
        <v>10</v>
      </c>
      <c r="Z3" s="1"/>
      <c r="AA3" s="1" t="s">
        <v>11</v>
      </c>
      <c r="AB3" s="1"/>
      <c r="AC3" s="1" t="s">
        <v>12</v>
      </c>
      <c r="AD3" s="1"/>
      <c r="AE3" s="1" t="s">
        <v>13</v>
      </c>
      <c r="AF3" s="1"/>
      <c r="AG3" s="1" t="s">
        <v>14</v>
      </c>
      <c r="AH3" s="1"/>
      <c r="AI3" s="1" t="s">
        <v>15</v>
      </c>
      <c r="AJ3" s="1"/>
      <c r="AK3" s="1" t="s">
        <v>16</v>
      </c>
      <c r="AL3" s="1"/>
      <c r="AM3" s="1" t="s">
        <v>17</v>
      </c>
      <c r="AN3" s="1"/>
      <c r="AO3" s="1" t="s">
        <v>18</v>
      </c>
      <c r="AP3" s="1"/>
      <c r="AQ3" s="1" t="s">
        <v>19</v>
      </c>
      <c r="AR3" s="13"/>
      <c r="AS3" s="13"/>
      <c r="AT3" s="13"/>
      <c r="AU3" s="13"/>
      <c r="AV3" s="13"/>
      <c r="AW3" s="13"/>
      <c r="AX3" s="1"/>
      <c r="AY3" s="1"/>
      <c r="AZ3" s="1"/>
      <c r="BA3" s="1"/>
      <c r="BB3" s="1"/>
      <c r="BC3" s="1"/>
      <c r="BD3" s="1"/>
    </row>
    <row r="4" spans="1:58" ht="15" customHeight="1">
      <c r="A4" t="s">
        <v>0</v>
      </c>
      <c r="B4" s="206" t="s">
        <v>3</v>
      </c>
      <c r="C4" t="s">
        <v>107</v>
      </c>
      <c r="D4" t="s">
        <v>38</v>
      </c>
      <c r="E4" s="1">
        <v>1</v>
      </c>
      <c r="F4" s="1"/>
      <c r="G4" s="1">
        <v>1</v>
      </c>
      <c r="H4" s="1"/>
      <c r="I4" s="1">
        <v>2</v>
      </c>
      <c r="J4" s="1"/>
      <c r="K4" s="1">
        <v>3</v>
      </c>
      <c r="L4" s="1"/>
      <c r="M4" s="1">
        <v>2</v>
      </c>
      <c r="N4" s="1"/>
      <c r="O4" s="1">
        <v>1</v>
      </c>
      <c r="P4" s="1"/>
      <c r="Q4" s="1">
        <v>3</v>
      </c>
      <c r="R4" s="1"/>
      <c r="S4" s="1">
        <v>2</v>
      </c>
      <c r="T4" s="1"/>
      <c r="U4" s="1">
        <v>1</v>
      </c>
      <c r="V4" s="1"/>
      <c r="W4" s="1">
        <v>3</v>
      </c>
      <c r="X4" s="1"/>
      <c r="Y4" s="1">
        <v>2</v>
      </c>
      <c r="Z4" s="1"/>
      <c r="AA4" s="1">
        <v>2</v>
      </c>
      <c r="AB4" s="1"/>
      <c r="AC4" s="1">
        <v>1</v>
      </c>
      <c r="AD4" s="1"/>
      <c r="AE4" s="1">
        <v>3</v>
      </c>
      <c r="AF4" s="1"/>
      <c r="AG4" s="1">
        <v>3</v>
      </c>
      <c r="AH4" s="1"/>
      <c r="AI4" s="1">
        <v>2</v>
      </c>
      <c r="AJ4" s="1"/>
      <c r="AK4" s="1">
        <v>2</v>
      </c>
      <c r="AL4" s="1"/>
      <c r="AM4" s="1">
        <v>1</v>
      </c>
      <c r="AN4" s="1"/>
      <c r="AO4" s="1">
        <v>3</v>
      </c>
      <c r="AP4" s="1"/>
      <c r="AQ4" s="1">
        <v>3</v>
      </c>
      <c r="AR4" s="211" t="s">
        <v>7</v>
      </c>
      <c r="AS4" s="207">
        <f>Y7+AA7+AC7+AE7+AG7+AI7+AK7+AM7+AO7+AQ7</f>
        <v>0.12692129629629628</v>
      </c>
      <c r="AT4" s="214" t="s">
        <v>6</v>
      </c>
      <c r="AU4" s="207">
        <f>AQ6-AS4</f>
        <v>0.17180555555555554</v>
      </c>
      <c r="AV4" s="209" t="s">
        <v>7</v>
      </c>
      <c r="AW4" s="17" t="s">
        <v>0</v>
      </c>
      <c r="AX4" s="27">
        <f>E7+G7+O7+U7+AC7+AM7</f>
        <v>0.09535879629629629</v>
      </c>
      <c r="AY4" s="28">
        <f>AC7+AM7</f>
        <v>0.028067129629629622</v>
      </c>
      <c r="AZ4" s="28">
        <f>AX4-AY4</f>
        <v>0.06729166666666667</v>
      </c>
      <c r="BA4" s="29">
        <v>2</v>
      </c>
      <c r="BB4" s="30">
        <f>AY4/BA4</f>
        <v>0.014033564814814811</v>
      </c>
      <c r="BC4" s="14">
        <v>4</v>
      </c>
      <c r="BD4" s="30">
        <f>AZ4/BC4</f>
        <v>0.016822916666666667</v>
      </c>
      <c r="BE4" s="14">
        <f>RANK(BB4,BB4:BB48,1)</f>
        <v>22</v>
      </c>
      <c r="BF4" s="14">
        <f>RANK(BD4,BD4:BD48,1)</f>
        <v>21</v>
      </c>
    </row>
    <row r="5" spans="1:58" ht="15" customHeight="1">
      <c r="A5" t="s">
        <v>1</v>
      </c>
      <c r="B5" s="206"/>
      <c r="C5" t="s">
        <v>47</v>
      </c>
      <c r="D5" s="2" t="s">
        <v>42</v>
      </c>
      <c r="E5" s="4" t="s">
        <v>45</v>
      </c>
      <c r="F5" s="4"/>
      <c r="G5" s="4" t="s">
        <v>45</v>
      </c>
      <c r="H5" s="4"/>
      <c r="I5" s="1" t="s">
        <v>45</v>
      </c>
      <c r="J5" s="1"/>
      <c r="K5" s="1" t="s">
        <v>45</v>
      </c>
      <c r="L5" s="1"/>
      <c r="M5" s="1" t="s">
        <v>45</v>
      </c>
      <c r="N5" s="1"/>
      <c r="O5" s="1" t="s">
        <v>45</v>
      </c>
      <c r="P5" s="1"/>
      <c r="Q5" s="1" t="s">
        <v>45</v>
      </c>
      <c r="R5" s="1"/>
      <c r="S5" s="1" t="s">
        <v>45</v>
      </c>
      <c r="T5" s="1"/>
      <c r="U5" s="1" t="s">
        <v>45</v>
      </c>
      <c r="V5" s="1"/>
      <c r="W5" s="1" t="s">
        <v>45</v>
      </c>
      <c r="X5" s="1"/>
      <c r="Y5" s="1" t="s">
        <v>46</v>
      </c>
      <c r="Z5" s="1"/>
      <c r="AA5" s="1" t="s">
        <v>46</v>
      </c>
      <c r="AB5" s="1"/>
      <c r="AC5" s="1" t="s">
        <v>46</v>
      </c>
      <c r="AD5" s="1"/>
      <c r="AE5" s="1" t="s">
        <v>46</v>
      </c>
      <c r="AF5" s="1"/>
      <c r="AG5" s="1" t="s">
        <v>46</v>
      </c>
      <c r="AH5" s="1"/>
      <c r="AI5" s="1" t="s">
        <v>46</v>
      </c>
      <c r="AJ5" s="1"/>
      <c r="AK5" s="1" t="s">
        <v>46</v>
      </c>
      <c r="AL5" s="1"/>
      <c r="AM5" s="1" t="s">
        <v>46</v>
      </c>
      <c r="AN5" s="1"/>
      <c r="AO5" s="1" t="s">
        <v>46</v>
      </c>
      <c r="AP5" s="1"/>
      <c r="AQ5" s="1" t="s">
        <v>46</v>
      </c>
      <c r="AR5" s="211"/>
      <c r="AS5" s="207"/>
      <c r="AT5" s="214"/>
      <c r="AU5" s="207"/>
      <c r="AV5" s="209"/>
      <c r="AW5" s="17" t="s">
        <v>1</v>
      </c>
      <c r="AX5" s="27">
        <f>I7+M7+S7+Y7+AA7+AI7+AK7</f>
        <v>0.10392361111111112</v>
      </c>
      <c r="AY5" s="28">
        <f>Y7+AA7+AI7+AK7</f>
        <v>0.04959490740740741</v>
      </c>
      <c r="AZ5" s="28">
        <f>AX5-AY5</f>
        <v>0.05432870370370371</v>
      </c>
      <c r="BA5" s="29">
        <v>4</v>
      </c>
      <c r="BB5" s="30">
        <f>AY5/BA5</f>
        <v>0.012398726851851852</v>
      </c>
      <c r="BC5" s="14">
        <v>3</v>
      </c>
      <c r="BD5" s="30">
        <f>AZ5/BC5</f>
        <v>0.01810956790123457</v>
      </c>
      <c r="BE5" s="14">
        <f>RANK(BB5,BB4:BB49,1)</f>
        <v>19</v>
      </c>
      <c r="BF5" s="14">
        <f>RANK(BD5,BD4:BD49,1)</f>
        <v>23</v>
      </c>
    </row>
    <row r="6" spans="1:58" ht="15" customHeight="1">
      <c r="A6" t="s">
        <v>2</v>
      </c>
      <c r="B6" s="206"/>
      <c r="C6" t="s">
        <v>48</v>
      </c>
      <c r="D6" t="s">
        <v>40</v>
      </c>
      <c r="E6" s="3">
        <v>0.016527777777777777</v>
      </c>
      <c r="F6" s="21" t="s">
        <v>6</v>
      </c>
      <c r="G6" s="3">
        <v>0.03361111111111111</v>
      </c>
      <c r="H6" s="21" t="s">
        <v>7</v>
      </c>
      <c r="I6" s="3">
        <v>0.05269675925925926</v>
      </c>
      <c r="J6" s="20" t="s">
        <v>7</v>
      </c>
      <c r="K6" s="3">
        <v>0.07010416666666668</v>
      </c>
      <c r="L6" s="20" t="s">
        <v>7</v>
      </c>
      <c r="M6" s="3">
        <v>0.0880324074074074</v>
      </c>
      <c r="N6" s="20" t="s">
        <v>7</v>
      </c>
      <c r="O6" s="3">
        <v>0.10490740740740741</v>
      </c>
      <c r="P6" s="20" t="s">
        <v>7</v>
      </c>
      <c r="Q6" s="3">
        <v>0.12143518518518519</v>
      </c>
      <c r="R6" s="20" t="s">
        <v>7</v>
      </c>
      <c r="S6" s="3">
        <v>0.13875</v>
      </c>
      <c r="T6" s="20" t="s">
        <v>7</v>
      </c>
      <c r="U6" s="3">
        <v>0.15555555555555556</v>
      </c>
      <c r="V6" s="20" t="s">
        <v>7</v>
      </c>
      <c r="W6" s="3">
        <v>0.17180555555555554</v>
      </c>
      <c r="X6" s="20" t="s">
        <v>7</v>
      </c>
      <c r="Y6" s="3">
        <v>0.1833564814814815</v>
      </c>
      <c r="Z6" s="20" t="s">
        <v>7</v>
      </c>
      <c r="AA6" s="3">
        <v>0.19584490740740743</v>
      </c>
      <c r="AB6" s="20" t="s">
        <v>7</v>
      </c>
      <c r="AC6" s="3">
        <v>0.21005787037037038</v>
      </c>
      <c r="AD6" s="20" t="s">
        <v>7</v>
      </c>
      <c r="AE6" s="3">
        <v>0.22240740740740741</v>
      </c>
      <c r="AF6" s="20" t="s">
        <v>7</v>
      </c>
      <c r="AG6" s="3">
        <v>0.2346527777777778</v>
      </c>
      <c r="AH6" s="20" t="s">
        <v>7</v>
      </c>
      <c r="AI6" s="3">
        <v>0.24679398148148146</v>
      </c>
      <c r="AJ6" s="20" t="s">
        <v>7</v>
      </c>
      <c r="AK6" s="3">
        <v>0.2602083333333333</v>
      </c>
      <c r="AL6" s="20" t="s">
        <v>7</v>
      </c>
      <c r="AM6" s="3">
        <v>0.2740625</v>
      </c>
      <c r="AN6" s="20" t="s">
        <v>7</v>
      </c>
      <c r="AO6" s="3">
        <v>0.2865972222222222</v>
      </c>
      <c r="AP6" s="20" t="s">
        <v>7</v>
      </c>
      <c r="AQ6" s="26">
        <v>0.2987268518518518</v>
      </c>
      <c r="AR6" s="211"/>
      <c r="AS6" s="207"/>
      <c r="AT6" s="214"/>
      <c r="AU6" s="207"/>
      <c r="AV6" s="209"/>
      <c r="AW6" s="17" t="s">
        <v>2</v>
      </c>
      <c r="AX6" s="27">
        <f>K7+Q7+W7+AE7+AG7+AO7+AQ7</f>
        <v>0.09944444444444443</v>
      </c>
      <c r="AY6" s="28">
        <f>AE7+AG7+AO7+AQ7</f>
        <v>0.04925925925925925</v>
      </c>
      <c r="AZ6" s="28">
        <f>AX6-AY6</f>
        <v>0.05018518518518518</v>
      </c>
      <c r="BA6" s="29">
        <v>4</v>
      </c>
      <c r="BB6" s="30">
        <f>AY6/BA6</f>
        <v>0.012314814814814813</v>
      </c>
      <c r="BC6" s="14">
        <v>3</v>
      </c>
      <c r="BD6" s="30">
        <f>AZ6/BC6</f>
        <v>0.016728395061728393</v>
      </c>
      <c r="BE6" s="14">
        <f>RANK(BB6,BB4:BB50,1)</f>
        <v>18</v>
      </c>
      <c r="BF6" s="14">
        <f>RANK(BD6,BD4:BD50,1)</f>
        <v>19</v>
      </c>
    </row>
    <row r="7" spans="4:58" s="5" customFormat="1" ht="15.75">
      <c r="D7" s="6" t="s">
        <v>41</v>
      </c>
      <c r="E7" s="8">
        <f>E6-0</f>
        <v>0.016527777777777777</v>
      </c>
      <c r="F7" s="22"/>
      <c r="G7" s="8">
        <f>G6-E6</f>
        <v>0.017083333333333336</v>
      </c>
      <c r="H7" s="8"/>
      <c r="I7" s="8">
        <f>I6-G6</f>
        <v>0.01908564814814815</v>
      </c>
      <c r="J7" s="8"/>
      <c r="K7" s="8">
        <f>K6-I6</f>
        <v>0.017407407407407413</v>
      </c>
      <c r="L7" s="8"/>
      <c r="M7" s="8">
        <f>M6-K6</f>
        <v>0.01792824074074073</v>
      </c>
      <c r="N7" s="8"/>
      <c r="O7" s="8">
        <f>O6-M6</f>
        <v>0.016875</v>
      </c>
      <c r="P7" s="8"/>
      <c r="Q7" s="8">
        <f>Q6-O6</f>
        <v>0.01652777777777778</v>
      </c>
      <c r="R7" s="8"/>
      <c r="S7" s="8">
        <f>S6-Q6</f>
        <v>0.017314814814814825</v>
      </c>
      <c r="T7" s="8"/>
      <c r="U7" s="8">
        <f>U6-S6</f>
        <v>0.016805555555555546</v>
      </c>
      <c r="V7" s="8"/>
      <c r="W7" s="8">
        <f>W6-U6</f>
        <v>0.016249999999999987</v>
      </c>
      <c r="X7" s="8"/>
      <c r="Y7" s="8">
        <f>Y6-W6</f>
        <v>0.011550925925925964</v>
      </c>
      <c r="Z7" s="8"/>
      <c r="AA7" s="8">
        <f>AA6-Y6</f>
        <v>0.012488425925925917</v>
      </c>
      <c r="AB7" s="8"/>
      <c r="AC7" s="8">
        <f>AC6-AA6</f>
        <v>0.014212962962962955</v>
      </c>
      <c r="AD7" s="8"/>
      <c r="AE7" s="8">
        <f>AE6-AC6</f>
        <v>0.012349537037037034</v>
      </c>
      <c r="AF7" s="8"/>
      <c r="AG7" s="8">
        <f>AG6-AE6</f>
        <v>0.012245370370370379</v>
      </c>
      <c r="AH7" s="8"/>
      <c r="AI7" s="8">
        <f>AI6-AG6</f>
        <v>0.012141203703703668</v>
      </c>
      <c r="AJ7" s="8"/>
      <c r="AK7" s="8">
        <f>AK6-AI6</f>
        <v>0.013414351851851858</v>
      </c>
      <c r="AL7" s="8"/>
      <c r="AM7" s="8">
        <f>AM6-AK6</f>
        <v>0.013854166666666667</v>
      </c>
      <c r="AN7" s="8"/>
      <c r="AO7" s="8">
        <f>AO6-AM6</f>
        <v>0.012534722222222239</v>
      </c>
      <c r="AP7" s="8"/>
      <c r="AQ7" s="8">
        <f>AQ6-AO6</f>
        <v>0.012129629629629601</v>
      </c>
      <c r="AR7" s="211"/>
      <c r="AS7" s="207"/>
      <c r="AT7" s="214"/>
      <c r="AU7" s="207"/>
      <c r="AV7" s="209"/>
      <c r="AW7" s="16"/>
      <c r="AX7" s="31"/>
      <c r="AY7" s="32"/>
      <c r="AZ7" s="32"/>
      <c r="BA7" s="33"/>
      <c r="BB7" s="34"/>
      <c r="BC7" s="32"/>
      <c r="BD7" s="34"/>
      <c r="BE7" s="14"/>
      <c r="BF7" s="14"/>
    </row>
    <row r="8" spans="1:58" ht="3" customHeight="1">
      <c r="A8" s="18"/>
      <c r="B8" s="18"/>
      <c r="C8" s="18"/>
      <c r="D8" s="18"/>
      <c r="E8" s="18"/>
      <c r="F8" s="23"/>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9"/>
      <c r="AU8" s="18"/>
      <c r="AV8" s="18"/>
      <c r="AW8" s="35"/>
      <c r="AX8" s="36"/>
      <c r="AY8" s="35"/>
      <c r="AZ8" s="35"/>
      <c r="BA8" s="37"/>
      <c r="BB8" s="38"/>
      <c r="BC8" s="35"/>
      <c r="BD8" s="38"/>
      <c r="BE8" s="35"/>
      <c r="BF8" s="35"/>
    </row>
    <row r="9" spans="1:58" ht="12.75" customHeight="1">
      <c r="A9" t="s">
        <v>43</v>
      </c>
      <c r="C9" s="1" t="s">
        <v>39</v>
      </c>
      <c r="D9" t="s">
        <v>44</v>
      </c>
      <c r="E9" s="1" t="s">
        <v>0</v>
      </c>
      <c r="F9" s="24"/>
      <c r="G9" s="1" t="s">
        <v>1</v>
      </c>
      <c r="H9" s="1"/>
      <c r="I9" s="1" t="s">
        <v>2</v>
      </c>
      <c r="J9" s="1"/>
      <c r="K9" s="1" t="s">
        <v>3</v>
      </c>
      <c r="L9" s="1"/>
      <c r="M9" s="1" t="s">
        <v>4</v>
      </c>
      <c r="N9" s="1"/>
      <c r="O9" s="1" t="s">
        <v>5</v>
      </c>
      <c r="P9" s="1"/>
      <c r="Q9" s="1" t="s">
        <v>6</v>
      </c>
      <c r="R9" s="1"/>
      <c r="S9" s="1" t="s">
        <v>7</v>
      </c>
      <c r="T9" s="1"/>
      <c r="U9" s="1" t="s">
        <v>8</v>
      </c>
      <c r="V9" s="1"/>
      <c r="W9" s="1" t="s">
        <v>9</v>
      </c>
      <c r="X9" s="1"/>
      <c r="Y9" s="1" t="s">
        <v>10</v>
      </c>
      <c r="Z9" s="1"/>
      <c r="AA9" s="1" t="s">
        <v>11</v>
      </c>
      <c r="AB9" s="1"/>
      <c r="AC9" s="1" t="s">
        <v>12</v>
      </c>
      <c r="AD9" s="1"/>
      <c r="AE9" s="1" t="s">
        <v>13</v>
      </c>
      <c r="AF9" s="1"/>
      <c r="AG9" s="1" t="s">
        <v>14</v>
      </c>
      <c r="AH9" s="1"/>
      <c r="AI9" s="1" t="s">
        <v>15</v>
      </c>
      <c r="AJ9" s="1"/>
      <c r="AK9" s="1" t="s">
        <v>16</v>
      </c>
      <c r="AL9" s="1"/>
      <c r="AM9" s="1" t="s">
        <v>17</v>
      </c>
      <c r="AN9" s="1"/>
      <c r="AO9" s="1" t="s">
        <v>18</v>
      </c>
      <c r="AP9" s="1"/>
      <c r="AQ9" s="1" t="s">
        <v>19</v>
      </c>
      <c r="AT9" s="12"/>
      <c r="AW9" s="14"/>
      <c r="AX9" s="15"/>
      <c r="AY9" s="14"/>
      <c r="AZ9" s="14"/>
      <c r="BA9" s="29"/>
      <c r="BB9" s="30"/>
      <c r="BC9" s="14"/>
      <c r="BD9" s="30"/>
      <c r="BE9" s="14"/>
      <c r="BF9" s="14"/>
    </row>
    <row r="10" spans="1:58" ht="12.75" customHeight="1">
      <c r="A10" t="s">
        <v>10</v>
      </c>
      <c r="B10" s="217" t="s">
        <v>0</v>
      </c>
      <c r="C10" t="s">
        <v>49</v>
      </c>
      <c r="D10" t="s">
        <v>38</v>
      </c>
      <c r="E10" s="1">
        <v>11</v>
      </c>
      <c r="F10" s="24"/>
      <c r="G10" s="1">
        <v>13</v>
      </c>
      <c r="H10" s="1"/>
      <c r="I10" s="1">
        <v>12</v>
      </c>
      <c r="J10" s="1"/>
      <c r="K10" s="1">
        <v>11</v>
      </c>
      <c r="L10" s="1"/>
      <c r="M10" s="1">
        <v>13</v>
      </c>
      <c r="N10" s="1"/>
      <c r="O10" s="1">
        <v>12</v>
      </c>
      <c r="P10" s="1"/>
      <c r="Q10" s="1">
        <v>11</v>
      </c>
      <c r="R10" s="1"/>
      <c r="S10" s="1">
        <v>13</v>
      </c>
      <c r="T10" s="1"/>
      <c r="U10" s="1">
        <v>12</v>
      </c>
      <c r="V10" s="1"/>
      <c r="W10" s="1">
        <v>11</v>
      </c>
      <c r="X10" s="1"/>
      <c r="Y10" s="1">
        <v>13</v>
      </c>
      <c r="Z10" s="1"/>
      <c r="AA10" s="1">
        <v>12</v>
      </c>
      <c r="AB10" s="1"/>
      <c r="AC10" s="1">
        <v>11</v>
      </c>
      <c r="AD10" s="1"/>
      <c r="AE10" s="1">
        <v>13</v>
      </c>
      <c r="AF10" s="1"/>
      <c r="AG10" s="1">
        <v>12</v>
      </c>
      <c r="AH10" s="1"/>
      <c r="AI10" s="1">
        <v>11</v>
      </c>
      <c r="AJ10" s="1"/>
      <c r="AK10" s="1">
        <v>13</v>
      </c>
      <c r="AL10" s="1"/>
      <c r="AM10" s="1">
        <v>12</v>
      </c>
      <c r="AN10" s="1"/>
      <c r="AO10" s="1">
        <v>11</v>
      </c>
      <c r="AP10" s="1"/>
      <c r="AQ10" s="1">
        <v>12</v>
      </c>
      <c r="AR10" s="211" t="s">
        <v>0</v>
      </c>
      <c r="AS10" s="207">
        <f>E13+I13+M13+Q13+U13+Y13+AC13+AG13+AK13+AM13</f>
        <v>0.10155092592592588</v>
      </c>
      <c r="AT10" s="214" t="s">
        <v>1</v>
      </c>
      <c r="AU10" s="207">
        <f>AQ12-AS10</f>
        <v>0.130150462962963</v>
      </c>
      <c r="AV10" s="209" t="s">
        <v>0</v>
      </c>
      <c r="AW10" s="17" t="s">
        <v>10</v>
      </c>
      <c r="AX10" s="27">
        <f>E13+K13+Q13+W13+AC13+AI13+AO13</f>
        <v>0.07916666666666666</v>
      </c>
      <c r="AY10" s="28">
        <f>E13+Q13+AC13</f>
        <v>0.03011574074074072</v>
      </c>
      <c r="AZ10" s="28">
        <f>AX10-AY10</f>
        <v>0.04905092592592594</v>
      </c>
      <c r="BA10" s="29">
        <v>3</v>
      </c>
      <c r="BB10" s="30">
        <f>AY10/BA10</f>
        <v>0.010038580246913573</v>
      </c>
      <c r="BC10" s="14">
        <v>4</v>
      </c>
      <c r="BD10" s="30">
        <f>AZ10/BC10</f>
        <v>0.012262731481481486</v>
      </c>
      <c r="BE10" s="14">
        <f>RANK(BB10,BB4:BB54,1)</f>
        <v>3</v>
      </c>
      <c r="BF10" s="14">
        <f>RANK(BD10,BD4:BD54,1)</f>
        <v>1</v>
      </c>
    </row>
    <row r="11" spans="1:58" ht="12.75" customHeight="1">
      <c r="A11" t="s">
        <v>11</v>
      </c>
      <c r="B11" s="217"/>
      <c r="C11" t="s">
        <v>50</v>
      </c>
      <c r="D11" s="2" t="s">
        <v>42</v>
      </c>
      <c r="E11" s="4" t="s">
        <v>46</v>
      </c>
      <c r="F11" s="25"/>
      <c r="G11" s="4" t="s">
        <v>45</v>
      </c>
      <c r="H11" s="4"/>
      <c r="I11" s="4" t="s">
        <v>46</v>
      </c>
      <c r="J11" s="4"/>
      <c r="K11" s="4" t="s">
        <v>45</v>
      </c>
      <c r="L11" s="4"/>
      <c r="M11" s="4" t="s">
        <v>46</v>
      </c>
      <c r="N11" s="4"/>
      <c r="O11" s="4" t="s">
        <v>45</v>
      </c>
      <c r="P11" s="4"/>
      <c r="Q11" s="4" t="s">
        <v>46</v>
      </c>
      <c r="R11" s="4"/>
      <c r="S11" s="1" t="s">
        <v>45</v>
      </c>
      <c r="T11" s="1"/>
      <c r="U11" s="1" t="s">
        <v>46</v>
      </c>
      <c r="V11" s="1"/>
      <c r="W11" s="1" t="s">
        <v>45</v>
      </c>
      <c r="X11" s="1"/>
      <c r="Y11" s="1" t="s">
        <v>46</v>
      </c>
      <c r="Z11" s="1"/>
      <c r="AA11" s="1" t="s">
        <v>45</v>
      </c>
      <c r="AB11" s="1"/>
      <c r="AC11" s="1" t="s">
        <v>46</v>
      </c>
      <c r="AD11" s="1"/>
      <c r="AE11" s="1" t="s">
        <v>45</v>
      </c>
      <c r="AF11" s="1"/>
      <c r="AG11" s="1" t="s">
        <v>46</v>
      </c>
      <c r="AH11" s="1"/>
      <c r="AI11" s="1" t="s">
        <v>45</v>
      </c>
      <c r="AJ11" s="1"/>
      <c r="AK11" s="1" t="s">
        <v>46</v>
      </c>
      <c r="AL11" s="1"/>
      <c r="AM11" s="1" t="s">
        <v>46</v>
      </c>
      <c r="AN11" s="1"/>
      <c r="AO11" s="1" t="s">
        <v>45</v>
      </c>
      <c r="AP11" s="1"/>
      <c r="AQ11" s="1" t="s">
        <v>45</v>
      </c>
      <c r="AR11" s="211"/>
      <c r="AS11" s="207"/>
      <c r="AT11" s="214"/>
      <c r="AU11" s="207"/>
      <c r="AV11" s="209"/>
      <c r="AW11" s="17" t="s">
        <v>11</v>
      </c>
      <c r="AX11" s="27">
        <f>I13+O13+U13+AA13+AG13+AM13+AQ13</f>
        <v>0.07774305555555557</v>
      </c>
      <c r="AY11" s="28">
        <f>I13+U13+AG13+AM13</f>
        <v>0.038032407407407404</v>
      </c>
      <c r="AZ11" s="28">
        <f>AX11-AY11</f>
        <v>0.03971064814814816</v>
      </c>
      <c r="BA11" s="29">
        <v>4</v>
      </c>
      <c r="BB11" s="30">
        <f>AY11/BA11</f>
        <v>0.009508101851851851</v>
      </c>
      <c r="BC11" s="14">
        <v>3</v>
      </c>
      <c r="BD11" s="30">
        <f>AZ11/BC11</f>
        <v>0.013236882716049387</v>
      </c>
      <c r="BE11" s="14">
        <f>RANK(BB11,BB4:BB55,1)</f>
        <v>1</v>
      </c>
      <c r="BF11" s="14">
        <f>RANK(BD11,BD4:BD55,1)</f>
        <v>8</v>
      </c>
    </row>
    <row r="12" spans="1:58" ht="12.75" customHeight="1">
      <c r="A12" t="s">
        <v>12</v>
      </c>
      <c r="B12" s="217"/>
      <c r="C12" t="s">
        <v>51</v>
      </c>
      <c r="D12" t="s">
        <v>40</v>
      </c>
      <c r="E12" s="3">
        <v>0.010636574074074074</v>
      </c>
      <c r="F12" s="21" t="s">
        <v>0</v>
      </c>
      <c r="G12" s="3">
        <v>0.024479166666666666</v>
      </c>
      <c r="H12" s="21" t="s">
        <v>2</v>
      </c>
      <c r="I12" s="3">
        <v>0.03380787037037037</v>
      </c>
      <c r="J12" s="20" t="s">
        <v>1</v>
      </c>
      <c r="K12" s="3">
        <v>0.04583333333333334</v>
      </c>
      <c r="L12" s="20" t="s">
        <v>2</v>
      </c>
      <c r="M12" s="3">
        <v>0.05722222222222222</v>
      </c>
      <c r="N12" s="20" t="s">
        <v>2</v>
      </c>
      <c r="O12" s="3">
        <v>0.07056712962962963</v>
      </c>
      <c r="P12" s="20" t="s">
        <v>3</v>
      </c>
      <c r="Q12" s="3">
        <v>0.0803125</v>
      </c>
      <c r="R12" s="20" t="s">
        <v>2</v>
      </c>
      <c r="S12" s="3">
        <v>0.09395833333333332</v>
      </c>
      <c r="T12" s="20" t="s">
        <v>2</v>
      </c>
      <c r="U12" s="3">
        <v>0.10353009259259259</v>
      </c>
      <c r="V12" s="20" t="s">
        <v>1</v>
      </c>
      <c r="W12" s="3">
        <v>0.11584490740740742</v>
      </c>
      <c r="X12" s="20" t="s">
        <v>1</v>
      </c>
      <c r="Y12" s="3">
        <v>0.12685185185185185</v>
      </c>
      <c r="Z12" s="20" t="s">
        <v>0</v>
      </c>
      <c r="AA12" s="3">
        <v>0.13979166666666668</v>
      </c>
      <c r="AB12" s="20" t="s">
        <v>0</v>
      </c>
      <c r="AC12" s="3">
        <v>0.14952546296296296</v>
      </c>
      <c r="AD12" s="20" t="s">
        <v>0</v>
      </c>
      <c r="AE12" s="3">
        <v>0.16342592592592595</v>
      </c>
      <c r="AF12" s="20" t="s">
        <v>0</v>
      </c>
      <c r="AG12" s="3">
        <v>0.17293981481481482</v>
      </c>
      <c r="AH12" s="20" t="s">
        <v>0</v>
      </c>
      <c r="AI12" s="3">
        <v>0.18515046296296298</v>
      </c>
      <c r="AJ12" s="20" t="s">
        <v>0</v>
      </c>
      <c r="AK12" s="3">
        <v>0.19615740740740742</v>
      </c>
      <c r="AL12" s="20" t="s">
        <v>0</v>
      </c>
      <c r="AM12" s="3">
        <v>0.20577546296296298</v>
      </c>
      <c r="AN12" s="20" t="s">
        <v>0</v>
      </c>
      <c r="AO12" s="3">
        <v>0.21827546296296296</v>
      </c>
      <c r="AP12" s="20" t="s">
        <v>0</v>
      </c>
      <c r="AQ12" s="26">
        <v>0.2317013888888889</v>
      </c>
      <c r="AR12" s="211"/>
      <c r="AS12" s="207"/>
      <c r="AT12" s="214"/>
      <c r="AU12" s="207"/>
      <c r="AV12" s="209"/>
      <c r="AW12" s="17" t="s">
        <v>12</v>
      </c>
      <c r="AX12" s="27">
        <f>G13+M13+S13+Y13+AE13+AK13</f>
        <v>0.07479166666666667</v>
      </c>
      <c r="AY12" s="28">
        <f>M13+Y13+AK13</f>
        <v>0.03340277777777776</v>
      </c>
      <c r="AZ12" s="28">
        <f>AX12-AY12</f>
        <v>0.04138888888888891</v>
      </c>
      <c r="BA12" s="29">
        <v>3</v>
      </c>
      <c r="BB12" s="30">
        <f>AY12/BA12</f>
        <v>0.011134259259259253</v>
      </c>
      <c r="BC12" s="14">
        <v>3</v>
      </c>
      <c r="BD12" s="30">
        <f>AZ12/BC12</f>
        <v>0.013796296296296305</v>
      </c>
      <c r="BE12" s="14">
        <f>RANK(BB12,BB4:BB56,1)</f>
        <v>10</v>
      </c>
      <c r="BF12" s="14">
        <f>RANK(BD12,BD4:BD56,1)</f>
        <v>11</v>
      </c>
    </row>
    <row r="13" spans="4:58" ht="15.75">
      <c r="D13" t="s">
        <v>41</v>
      </c>
      <c r="E13" s="9">
        <f>E12-0</f>
        <v>0.010636574074074074</v>
      </c>
      <c r="F13" s="22"/>
      <c r="G13" s="9">
        <f>G12-E12</f>
        <v>0.013842592592592592</v>
      </c>
      <c r="H13" s="9"/>
      <c r="I13" s="9">
        <f>I12-G12</f>
        <v>0.009328703703703704</v>
      </c>
      <c r="J13" s="9"/>
      <c r="K13" s="10">
        <f>K12-I12</f>
        <v>0.012025462962962967</v>
      </c>
      <c r="L13" s="10"/>
      <c r="M13" s="9">
        <f>M12-K12</f>
        <v>0.011388888888888886</v>
      </c>
      <c r="N13" s="9"/>
      <c r="O13" s="9">
        <f>O12-M12</f>
        <v>0.01334490740740741</v>
      </c>
      <c r="P13" s="9"/>
      <c r="Q13" s="9">
        <f>Q12-O12</f>
        <v>0.009745370370370363</v>
      </c>
      <c r="R13" s="9"/>
      <c r="S13" s="9">
        <f>S12-Q12</f>
        <v>0.01364583333333333</v>
      </c>
      <c r="T13" s="9"/>
      <c r="U13" s="9">
        <f>U12-S12</f>
        <v>0.009571759259259266</v>
      </c>
      <c r="V13" s="9"/>
      <c r="W13" s="9">
        <f>W12-U12</f>
        <v>0.012314814814814834</v>
      </c>
      <c r="X13" s="9"/>
      <c r="Y13" s="9">
        <f>Y12-W12</f>
        <v>0.01100694444444443</v>
      </c>
      <c r="Z13" s="9"/>
      <c r="AA13" s="9">
        <f>AA12-Y12</f>
        <v>0.01293981481481482</v>
      </c>
      <c r="AB13" s="9"/>
      <c r="AC13" s="9">
        <f>AC12-AA12</f>
        <v>0.009733796296296282</v>
      </c>
      <c r="AD13" s="9"/>
      <c r="AE13" s="9">
        <f>AE12-AC12</f>
        <v>0.01390046296296299</v>
      </c>
      <c r="AF13" s="9"/>
      <c r="AG13" s="9">
        <f>AG12-AE12</f>
        <v>0.009513888888888877</v>
      </c>
      <c r="AH13" s="9"/>
      <c r="AI13" s="9">
        <f>AI12-AG12</f>
        <v>0.012210648148148151</v>
      </c>
      <c r="AJ13" s="9"/>
      <c r="AK13" s="9">
        <f>AK12-AI12</f>
        <v>0.011006944444444444</v>
      </c>
      <c r="AL13" s="9"/>
      <c r="AM13" s="9">
        <f>AM12-AK12</f>
        <v>0.00961805555555556</v>
      </c>
      <c r="AN13" s="9"/>
      <c r="AO13" s="9">
        <f>AO12-AM12</f>
        <v>0.012499999999999983</v>
      </c>
      <c r="AP13" s="9"/>
      <c r="AQ13" s="9">
        <f>AQ12-AO12</f>
        <v>0.013425925925925924</v>
      </c>
      <c r="AR13" s="211"/>
      <c r="AS13" s="207"/>
      <c r="AT13" s="214"/>
      <c r="AU13" s="207"/>
      <c r="AV13" s="209"/>
      <c r="AW13" s="16"/>
      <c r="AX13" s="15"/>
      <c r="AY13" s="14"/>
      <c r="AZ13" s="14"/>
      <c r="BA13" s="29"/>
      <c r="BB13" s="30"/>
      <c r="BC13" s="14"/>
      <c r="BD13" s="30"/>
      <c r="BE13" s="14"/>
      <c r="BF13" s="14"/>
    </row>
    <row r="14" spans="1:58" ht="3" customHeight="1">
      <c r="A14" s="18"/>
      <c r="B14" s="18"/>
      <c r="C14" s="18"/>
      <c r="D14" s="18"/>
      <c r="E14" s="18"/>
      <c r="F14" s="23"/>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9"/>
      <c r="AU14" s="18"/>
      <c r="AV14" s="18"/>
      <c r="AW14" s="35"/>
      <c r="AX14" s="36"/>
      <c r="AY14" s="35"/>
      <c r="AZ14" s="35"/>
      <c r="BA14" s="37"/>
      <c r="BB14" s="38"/>
      <c r="BC14" s="35"/>
      <c r="BD14" s="38"/>
      <c r="BE14" s="35"/>
      <c r="BF14" s="35"/>
    </row>
    <row r="15" spans="1:58" ht="12.75" customHeight="1">
      <c r="A15" t="s">
        <v>43</v>
      </c>
      <c r="C15" s="1" t="s">
        <v>39</v>
      </c>
      <c r="D15" t="s">
        <v>44</v>
      </c>
      <c r="E15" s="1" t="s">
        <v>0</v>
      </c>
      <c r="F15" s="24"/>
      <c r="G15" s="1" t="s">
        <v>1</v>
      </c>
      <c r="H15" s="1"/>
      <c r="I15" s="1" t="s">
        <v>2</v>
      </c>
      <c r="J15" s="1"/>
      <c r="K15" s="1" t="s">
        <v>3</v>
      </c>
      <c r="L15" s="1"/>
      <c r="M15" s="1" t="s">
        <v>4</v>
      </c>
      <c r="N15" s="1"/>
      <c r="O15" s="1" t="s">
        <v>5</v>
      </c>
      <c r="P15" s="1"/>
      <c r="Q15" s="1" t="s">
        <v>6</v>
      </c>
      <c r="R15" s="1"/>
      <c r="S15" s="1" t="s">
        <v>7</v>
      </c>
      <c r="T15" s="1"/>
      <c r="U15" s="1" t="s">
        <v>8</v>
      </c>
      <c r="V15" s="1"/>
      <c r="W15" s="1" t="s">
        <v>9</v>
      </c>
      <c r="X15" s="1"/>
      <c r="Y15" s="1" t="s">
        <v>10</v>
      </c>
      <c r="Z15" s="1"/>
      <c r="AA15" s="1" t="s">
        <v>11</v>
      </c>
      <c r="AB15" s="1"/>
      <c r="AC15" s="1" t="s">
        <v>12</v>
      </c>
      <c r="AD15" s="1"/>
      <c r="AE15" s="1" t="s">
        <v>13</v>
      </c>
      <c r="AF15" s="1"/>
      <c r="AG15" s="1" t="s">
        <v>14</v>
      </c>
      <c r="AH15" s="1"/>
      <c r="AI15" s="1" t="s">
        <v>15</v>
      </c>
      <c r="AJ15" s="1"/>
      <c r="AK15" s="1" t="s">
        <v>16</v>
      </c>
      <c r="AL15" s="1"/>
      <c r="AM15" s="1" t="s">
        <v>17</v>
      </c>
      <c r="AN15" s="1"/>
      <c r="AO15" s="1" t="s">
        <v>18</v>
      </c>
      <c r="AP15" s="1"/>
      <c r="AQ15" s="1" t="s">
        <v>19</v>
      </c>
      <c r="AT15" s="12"/>
      <c r="AW15" s="14"/>
      <c r="AX15" s="15"/>
      <c r="AY15" s="14"/>
      <c r="AZ15" s="14"/>
      <c r="BA15" s="29"/>
      <c r="BB15" s="30"/>
      <c r="BC15" s="14"/>
      <c r="BD15" s="30"/>
      <c r="BE15" s="14"/>
      <c r="BF15" s="14"/>
    </row>
    <row r="16" spans="1:58" ht="12.75" customHeight="1">
      <c r="A16" t="s">
        <v>20</v>
      </c>
      <c r="B16" s="206" t="s">
        <v>2</v>
      </c>
      <c r="C16" t="s">
        <v>52</v>
      </c>
      <c r="D16" t="s">
        <v>38</v>
      </c>
      <c r="E16" s="1">
        <v>21</v>
      </c>
      <c r="F16" s="24"/>
      <c r="G16" s="1">
        <v>21</v>
      </c>
      <c r="H16" s="1"/>
      <c r="I16" s="1">
        <v>23</v>
      </c>
      <c r="J16" s="1"/>
      <c r="K16" s="1">
        <v>22</v>
      </c>
      <c r="L16" s="1"/>
      <c r="M16" s="1">
        <v>22</v>
      </c>
      <c r="N16" s="1"/>
      <c r="O16" s="1">
        <v>21</v>
      </c>
      <c r="P16" s="1"/>
      <c r="Q16" s="1">
        <v>23</v>
      </c>
      <c r="R16" s="1"/>
      <c r="S16" s="1">
        <v>22</v>
      </c>
      <c r="T16" s="1"/>
      <c r="U16" s="1">
        <v>21</v>
      </c>
      <c r="V16" s="1"/>
      <c r="W16" s="1">
        <v>23</v>
      </c>
      <c r="X16" s="1"/>
      <c r="Y16" s="1">
        <v>21</v>
      </c>
      <c r="Z16" s="1"/>
      <c r="AA16" s="1">
        <v>21</v>
      </c>
      <c r="AB16" s="1"/>
      <c r="AC16" s="1">
        <v>22</v>
      </c>
      <c r="AD16" s="1"/>
      <c r="AE16" s="1">
        <v>22</v>
      </c>
      <c r="AF16" s="1"/>
      <c r="AG16" s="1">
        <v>23</v>
      </c>
      <c r="AH16" s="1"/>
      <c r="AI16" s="1">
        <v>22</v>
      </c>
      <c r="AJ16" s="1"/>
      <c r="AK16" s="1">
        <v>23</v>
      </c>
      <c r="AL16" s="1"/>
      <c r="AM16" s="1">
        <v>21</v>
      </c>
      <c r="AN16" s="1"/>
      <c r="AO16" s="1">
        <v>22</v>
      </c>
      <c r="AP16" s="1"/>
      <c r="AQ16" s="1">
        <v>23</v>
      </c>
      <c r="AR16" s="211" t="s">
        <v>6</v>
      </c>
      <c r="AS16" s="207">
        <f>I19+K19+M19+O19+U19+W19+AC19+AE19+AK19+AO19</f>
        <v>0.12893518518518518</v>
      </c>
      <c r="AT16" s="214" t="s">
        <v>7</v>
      </c>
      <c r="AU16" s="207">
        <f>AQ18-AS16</f>
        <v>0.1697685185185185</v>
      </c>
      <c r="AV16" s="209" t="s">
        <v>6</v>
      </c>
      <c r="AW16" s="17" t="s">
        <v>20</v>
      </c>
      <c r="AX16" s="27">
        <f>E19+G19+O19+U19+Y19+AA19+AM19</f>
        <v>0.11040509259259258</v>
      </c>
      <c r="AY16" s="28">
        <f>O19+U19</f>
        <v>0.028807870370370373</v>
      </c>
      <c r="AZ16" s="28">
        <f>AX16-AY16</f>
        <v>0.08159722222222221</v>
      </c>
      <c r="BA16" s="29">
        <v>2</v>
      </c>
      <c r="BB16" s="30">
        <f>AY16/BA16</f>
        <v>0.014403935185185186</v>
      </c>
      <c r="BC16" s="14">
        <v>5</v>
      </c>
      <c r="BD16" s="30">
        <f>AZ16/BC16</f>
        <v>0.016319444444444442</v>
      </c>
      <c r="BE16" s="14">
        <f>RANK(BB16,BB4:BB60,1)</f>
        <v>23</v>
      </c>
      <c r="BF16" s="14">
        <f>RANK(BD16,BD4:BD60,1)</f>
        <v>18</v>
      </c>
    </row>
    <row r="17" spans="1:58" ht="12.75" customHeight="1">
      <c r="A17" t="s">
        <v>21</v>
      </c>
      <c r="B17" s="206"/>
      <c r="C17" t="s">
        <v>53</v>
      </c>
      <c r="D17" s="2" t="s">
        <v>42</v>
      </c>
      <c r="E17" s="4" t="s">
        <v>45</v>
      </c>
      <c r="F17" s="25"/>
      <c r="G17" s="4" t="s">
        <v>45</v>
      </c>
      <c r="H17" s="4"/>
      <c r="I17" s="4" t="s">
        <v>46</v>
      </c>
      <c r="J17" s="4"/>
      <c r="K17" s="4" t="s">
        <v>46</v>
      </c>
      <c r="L17" s="4"/>
      <c r="M17" s="4" t="s">
        <v>46</v>
      </c>
      <c r="N17" s="4"/>
      <c r="O17" s="1" t="s">
        <v>46</v>
      </c>
      <c r="P17" s="1"/>
      <c r="Q17" s="1" t="s">
        <v>45</v>
      </c>
      <c r="R17" s="1"/>
      <c r="S17" s="1" t="s">
        <v>45</v>
      </c>
      <c r="T17" s="1"/>
      <c r="U17" s="1" t="s">
        <v>46</v>
      </c>
      <c r="V17" s="1"/>
      <c r="W17" s="1" t="s">
        <v>46</v>
      </c>
      <c r="X17" s="1"/>
      <c r="Y17" s="1" t="s">
        <v>45</v>
      </c>
      <c r="Z17" s="1"/>
      <c r="AA17" s="1" t="s">
        <v>45</v>
      </c>
      <c r="AB17" s="1"/>
      <c r="AC17" s="1" t="s">
        <v>46</v>
      </c>
      <c r="AD17" s="1"/>
      <c r="AE17" s="1" t="s">
        <v>46</v>
      </c>
      <c r="AF17" s="1"/>
      <c r="AG17" s="1" t="s">
        <v>45</v>
      </c>
      <c r="AH17" s="1"/>
      <c r="AI17" s="1" t="s">
        <v>45</v>
      </c>
      <c r="AJ17" s="1"/>
      <c r="AK17" s="1" t="s">
        <v>46</v>
      </c>
      <c r="AL17" s="1"/>
      <c r="AM17" s="1" t="s">
        <v>45</v>
      </c>
      <c r="AN17" s="1"/>
      <c r="AO17" s="1" t="s">
        <v>46</v>
      </c>
      <c r="AP17" s="1"/>
      <c r="AQ17" s="1" t="s">
        <v>45</v>
      </c>
      <c r="AR17" s="211"/>
      <c r="AS17" s="207"/>
      <c r="AT17" s="214"/>
      <c r="AU17" s="207"/>
      <c r="AV17" s="209"/>
      <c r="AW17" s="17" t="s">
        <v>21</v>
      </c>
      <c r="AX17" s="27">
        <f>K19+M19+S19+AC19+AE19+AI19+AO19</f>
        <v>0.09231481481481478</v>
      </c>
      <c r="AY17" s="28">
        <f>K19+M19+AC19+AE19+AO19</f>
        <v>0.05879629629629628</v>
      </c>
      <c r="AZ17" s="28">
        <f>AX17-AY17</f>
        <v>0.0335185185185185</v>
      </c>
      <c r="BA17" s="29">
        <v>5</v>
      </c>
      <c r="BB17" s="30">
        <f>AY17/BA17</f>
        <v>0.011759259259259256</v>
      </c>
      <c r="BC17" s="14">
        <v>2</v>
      </c>
      <c r="BD17" s="30">
        <f>AZ17/BC17</f>
        <v>0.01675925925925925</v>
      </c>
      <c r="BE17" s="14">
        <f>RANK(BB17,BB4:BB61,1)</f>
        <v>16</v>
      </c>
      <c r="BF17" s="14">
        <f>RANK(BD17,BD4:BD61,1)</f>
        <v>20</v>
      </c>
    </row>
    <row r="18" spans="1:58" ht="12.75" customHeight="1">
      <c r="A18" t="s">
        <v>22</v>
      </c>
      <c r="B18" s="206"/>
      <c r="C18" t="s">
        <v>54</v>
      </c>
      <c r="D18" t="s">
        <v>40</v>
      </c>
      <c r="E18" s="3">
        <v>0.01709490740740741</v>
      </c>
      <c r="F18" s="21" t="s">
        <v>7</v>
      </c>
      <c r="G18" s="3">
        <v>0.03293981481481481</v>
      </c>
      <c r="H18" s="21" t="s">
        <v>6</v>
      </c>
      <c r="I18" s="3">
        <v>0.047002314814814816</v>
      </c>
      <c r="J18" s="20" t="s">
        <v>6</v>
      </c>
      <c r="K18" s="3">
        <v>0.06329861111111111</v>
      </c>
      <c r="L18" s="20" t="s">
        <v>6</v>
      </c>
      <c r="M18" s="3">
        <v>0.07361111111111111</v>
      </c>
      <c r="N18" s="20" t="s">
        <v>6</v>
      </c>
      <c r="O18" s="3">
        <v>0.088125</v>
      </c>
      <c r="P18" s="20" t="s">
        <v>6</v>
      </c>
      <c r="Q18" s="3">
        <v>0.10657407407407408</v>
      </c>
      <c r="R18" s="20" t="s">
        <v>6</v>
      </c>
      <c r="S18" s="3">
        <v>0.12460648148148147</v>
      </c>
      <c r="T18" s="20" t="s">
        <v>6</v>
      </c>
      <c r="U18" s="3">
        <v>0.13890046296296296</v>
      </c>
      <c r="V18" s="20" t="s">
        <v>6</v>
      </c>
      <c r="W18" s="3">
        <v>0.15252314814814816</v>
      </c>
      <c r="X18" s="20" t="s">
        <v>6</v>
      </c>
      <c r="Y18" s="3">
        <v>0.1688888888888889</v>
      </c>
      <c r="Z18" s="20" t="s">
        <v>6</v>
      </c>
      <c r="AA18" s="3">
        <v>0.18528935185185183</v>
      </c>
      <c r="AB18" s="20" t="s">
        <v>6</v>
      </c>
      <c r="AC18" s="3">
        <v>0.19619212962962962</v>
      </c>
      <c r="AD18" s="20" t="s">
        <v>6</v>
      </c>
      <c r="AE18" s="3">
        <v>0.20680555555555555</v>
      </c>
      <c r="AF18" s="20" t="s">
        <v>6</v>
      </c>
      <c r="AG18" s="3">
        <v>0.22506944444444443</v>
      </c>
      <c r="AH18" s="20" t="s">
        <v>6</v>
      </c>
      <c r="AI18" s="3">
        <v>0.24055555555555555</v>
      </c>
      <c r="AJ18" s="20" t="s">
        <v>6</v>
      </c>
      <c r="AK18" s="3">
        <v>0.2542013888888889</v>
      </c>
      <c r="AL18" s="20" t="s">
        <v>6</v>
      </c>
      <c r="AM18" s="3">
        <v>0.2700925925925926</v>
      </c>
      <c r="AN18" s="20" t="s">
        <v>6</v>
      </c>
      <c r="AO18" s="3">
        <v>0.28076388888888887</v>
      </c>
      <c r="AP18" s="20" t="s">
        <v>6</v>
      </c>
      <c r="AQ18" s="26">
        <v>0.2987037037037037</v>
      </c>
      <c r="AR18" s="211"/>
      <c r="AS18" s="207"/>
      <c r="AT18" s="214"/>
      <c r="AU18" s="207"/>
      <c r="AV18" s="209"/>
      <c r="AW18" s="17" t="s">
        <v>22</v>
      </c>
      <c r="AX18" s="27">
        <f>I19+Q19+W19+AG19+AK19+AQ19</f>
        <v>0.09598379629629633</v>
      </c>
      <c r="AY18" s="28">
        <f>I19+W19+AK19</f>
        <v>0.04133101851851853</v>
      </c>
      <c r="AZ18" s="28">
        <f>AX18-AY18</f>
        <v>0.0546527777777778</v>
      </c>
      <c r="BA18" s="29">
        <v>3</v>
      </c>
      <c r="BB18" s="30">
        <f>AY18/BA18</f>
        <v>0.01377700617283951</v>
      </c>
      <c r="BC18" s="14">
        <v>3</v>
      </c>
      <c r="BD18" s="30">
        <f>AZ18/BC18</f>
        <v>0.0182175925925926</v>
      </c>
      <c r="BE18" s="14">
        <f>RANK(BB18,BB4:BB62,1)</f>
        <v>21</v>
      </c>
      <c r="BF18" s="14">
        <f>RANK(BD18,BD4:BD62,1)</f>
        <v>24</v>
      </c>
    </row>
    <row r="19" spans="4:58" ht="15.75">
      <c r="D19" t="s">
        <v>41</v>
      </c>
      <c r="E19" s="9">
        <f>E18-0</f>
        <v>0.01709490740740741</v>
      </c>
      <c r="F19" s="22"/>
      <c r="G19" s="9">
        <f>G18-E18</f>
        <v>0.0158449074074074</v>
      </c>
      <c r="H19" s="9"/>
      <c r="I19" s="9">
        <f>I18-G18</f>
        <v>0.014062500000000006</v>
      </c>
      <c r="J19" s="9"/>
      <c r="K19" s="9">
        <f>K18-I18</f>
        <v>0.016296296296296295</v>
      </c>
      <c r="L19" s="9"/>
      <c r="M19" s="9">
        <f>M18-K18</f>
        <v>0.010312500000000002</v>
      </c>
      <c r="N19" s="9"/>
      <c r="O19" s="9">
        <f>O18-M18</f>
        <v>0.014513888888888882</v>
      </c>
      <c r="P19" s="9"/>
      <c r="Q19" s="9">
        <f>Q18-O18</f>
        <v>0.01844907407407409</v>
      </c>
      <c r="R19" s="9"/>
      <c r="S19" s="9">
        <f>S18-Q18</f>
        <v>0.018032407407407386</v>
      </c>
      <c r="T19" s="9"/>
      <c r="U19" s="9">
        <f>U18-S18</f>
        <v>0.01429398148148149</v>
      </c>
      <c r="V19" s="9"/>
      <c r="W19" s="9">
        <f>W18-U18</f>
        <v>0.013622685185185196</v>
      </c>
      <c r="X19" s="9"/>
      <c r="Y19" s="9">
        <f>Y18-W18</f>
        <v>0.016365740740740736</v>
      </c>
      <c r="Z19" s="9"/>
      <c r="AA19" s="9">
        <f>AA18-Y18</f>
        <v>0.016400462962962936</v>
      </c>
      <c r="AB19" s="9"/>
      <c r="AC19" s="9">
        <f>AC18-AA18</f>
        <v>0.010902777777777789</v>
      </c>
      <c r="AD19" s="9"/>
      <c r="AE19" s="9">
        <f>AE18-AC18</f>
        <v>0.010613425925925929</v>
      </c>
      <c r="AF19" s="9"/>
      <c r="AG19" s="9">
        <f>AG18-AE18</f>
        <v>0.018263888888888885</v>
      </c>
      <c r="AH19" s="9"/>
      <c r="AI19" s="9">
        <f>AI18-AG18</f>
        <v>0.015486111111111117</v>
      </c>
      <c r="AJ19" s="9"/>
      <c r="AK19" s="9">
        <f>AK18-AI18</f>
        <v>0.01364583333333333</v>
      </c>
      <c r="AL19" s="9"/>
      <c r="AM19" s="9">
        <f>AM18-AK18</f>
        <v>0.015891203703703727</v>
      </c>
      <c r="AN19" s="9"/>
      <c r="AO19" s="9">
        <f>AO18-AM18</f>
        <v>0.010671296296296262</v>
      </c>
      <c r="AP19" s="9"/>
      <c r="AQ19" s="9">
        <f>AQ18-AO18</f>
        <v>0.017939814814814825</v>
      </c>
      <c r="AR19" s="211"/>
      <c r="AS19" s="207"/>
      <c r="AT19" s="214"/>
      <c r="AU19" s="207"/>
      <c r="AV19" s="209"/>
      <c r="AW19" s="16"/>
      <c r="AX19" s="15"/>
      <c r="AY19" s="14"/>
      <c r="AZ19" s="14"/>
      <c r="BA19" s="29"/>
      <c r="BB19" s="30"/>
      <c r="BC19" s="14"/>
      <c r="BD19" s="30"/>
      <c r="BE19" s="14"/>
      <c r="BF19" s="14"/>
    </row>
    <row r="20" spans="1:58" ht="3" customHeight="1">
      <c r="A20" s="18"/>
      <c r="B20" s="18"/>
      <c r="C20" s="18"/>
      <c r="D20" s="18"/>
      <c r="E20" s="18"/>
      <c r="F20" s="23"/>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9"/>
      <c r="AU20" s="18"/>
      <c r="AV20" s="18"/>
      <c r="AW20" s="35"/>
      <c r="AX20" s="36"/>
      <c r="AY20" s="35"/>
      <c r="AZ20" s="35"/>
      <c r="BA20" s="37"/>
      <c r="BB20" s="38"/>
      <c r="BC20" s="35"/>
      <c r="BD20" s="38"/>
      <c r="BE20" s="35"/>
      <c r="BF20" s="35"/>
    </row>
    <row r="21" spans="1:58" ht="15">
      <c r="A21" t="s">
        <v>43</v>
      </c>
      <c r="C21" s="1" t="s">
        <v>39</v>
      </c>
      <c r="D21" t="s">
        <v>44</v>
      </c>
      <c r="E21" s="1" t="s">
        <v>0</v>
      </c>
      <c r="F21" s="24"/>
      <c r="G21" s="1" t="s">
        <v>1</v>
      </c>
      <c r="H21" s="1"/>
      <c r="I21" s="1" t="s">
        <v>2</v>
      </c>
      <c r="J21" s="1"/>
      <c r="K21" s="1" t="s">
        <v>3</v>
      </c>
      <c r="L21" s="1"/>
      <c r="M21" s="1" t="s">
        <v>4</v>
      </c>
      <c r="N21" s="1"/>
      <c r="O21" s="1" t="s">
        <v>5</v>
      </c>
      <c r="P21" s="1"/>
      <c r="Q21" s="1" t="s">
        <v>6</v>
      </c>
      <c r="R21" s="1"/>
      <c r="S21" s="1" t="s">
        <v>7</v>
      </c>
      <c r="T21" s="1"/>
      <c r="U21" s="1" t="s">
        <v>8</v>
      </c>
      <c r="V21" s="1"/>
      <c r="W21" s="1" t="s">
        <v>9</v>
      </c>
      <c r="X21" s="1"/>
      <c r="Y21" s="1" t="s">
        <v>10</v>
      </c>
      <c r="Z21" s="1"/>
      <c r="AA21" s="1" t="s">
        <v>11</v>
      </c>
      <c r="AB21" s="1"/>
      <c r="AC21" s="1" t="s">
        <v>12</v>
      </c>
      <c r="AD21" s="1"/>
      <c r="AE21" s="1" t="s">
        <v>13</v>
      </c>
      <c r="AF21" s="1"/>
      <c r="AG21" s="1" t="s">
        <v>14</v>
      </c>
      <c r="AH21" s="1"/>
      <c r="AI21" s="1" t="s">
        <v>15</v>
      </c>
      <c r="AJ21" s="1"/>
      <c r="AK21" s="1" t="s">
        <v>16</v>
      </c>
      <c r="AL21" s="1"/>
      <c r="AM21" s="1" t="s">
        <v>17</v>
      </c>
      <c r="AN21" s="1"/>
      <c r="AO21" s="1" t="s">
        <v>18</v>
      </c>
      <c r="AP21" s="1"/>
      <c r="AQ21" s="1" t="s">
        <v>19</v>
      </c>
      <c r="AT21" s="12"/>
      <c r="AW21" s="14"/>
      <c r="AX21" s="15"/>
      <c r="AY21" s="14"/>
      <c r="AZ21" s="14"/>
      <c r="BA21" s="29"/>
      <c r="BB21" s="30"/>
      <c r="BC21" s="14"/>
      <c r="BD21" s="30"/>
      <c r="BE21" s="14"/>
      <c r="BF21" s="14"/>
    </row>
    <row r="22" spans="1:58" ht="15">
      <c r="A22" t="s">
        <v>23</v>
      </c>
      <c r="B22" s="206" t="s">
        <v>0</v>
      </c>
      <c r="C22" s="7" t="s">
        <v>55</v>
      </c>
      <c r="D22" t="s">
        <v>38</v>
      </c>
      <c r="E22" s="1">
        <v>31</v>
      </c>
      <c r="F22" s="24"/>
      <c r="G22" s="1">
        <v>32</v>
      </c>
      <c r="H22" s="1"/>
      <c r="I22" s="1">
        <v>33</v>
      </c>
      <c r="J22" s="1"/>
      <c r="K22" s="1">
        <v>31</v>
      </c>
      <c r="L22" s="1"/>
      <c r="M22" s="1">
        <v>32</v>
      </c>
      <c r="N22" s="1"/>
      <c r="O22" s="1">
        <v>32</v>
      </c>
      <c r="P22" s="1"/>
      <c r="Q22" s="1">
        <v>33</v>
      </c>
      <c r="R22" s="1"/>
      <c r="S22" s="1">
        <v>33</v>
      </c>
      <c r="T22" s="1"/>
      <c r="U22" s="1">
        <v>31</v>
      </c>
      <c r="V22" s="1"/>
      <c r="W22" s="1">
        <v>32</v>
      </c>
      <c r="X22" s="1"/>
      <c r="Y22" s="1">
        <v>32</v>
      </c>
      <c r="Z22" s="1"/>
      <c r="AA22" s="1">
        <v>33</v>
      </c>
      <c r="AB22" s="1"/>
      <c r="AC22" s="1">
        <v>31</v>
      </c>
      <c r="AD22" s="1"/>
      <c r="AE22" s="1">
        <v>33</v>
      </c>
      <c r="AF22" s="1"/>
      <c r="AG22" s="1">
        <v>31</v>
      </c>
      <c r="AH22" s="1"/>
      <c r="AI22" s="1">
        <v>32</v>
      </c>
      <c r="AJ22" s="1"/>
      <c r="AK22" s="1">
        <v>33</v>
      </c>
      <c r="AL22" s="1"/>
      <c r="AM22" s="1">
        <v>32</v>
      </c>
      <c r="AN22" s="1"/>
      <c r="AO22" s="1">
        <v>31</v>
      </c>
      <c r="AP22" s="1"/>
      <c r="AQ22" s="1">
        <v>33</v>
      </c>
      <c r="AR22" s="211" t="s">
        <v>2</v>
      </c>
      <c r="AS22" s="207">
        <f>E25+G25+K25+M25+O25+AE25+AG25+AK25+AM25+AO25</f>
        <v>0.10946759259259262</v>
      </c>
      <c r="AT22" s="214" t="s">
        <v>3</v>
      </c>
      <c r="AU22" s="207">
        <f>AQ24-AS22</f>
        <v>0.13207175925925924</v>
      </c>
      <c r="AV22" s="209" t="s">
        <v>1</v>
      </c>
      <c r="AW22" s="17" t="s">
        <v>23</v>
      </c>
      <c r="AX22" s="27">
        <f>E25+K25+U25+AC25+AG25+AO25</f>
        <v>0.07914351851851856</v>
      </c>
      <c r="AY22" s="28">
        <f>E25+K25+AO25+AG25</f>
        <v>0.047152777777777787</v>
      </c>
      <c r="AZ22" s="28">
        <f>AX22-AY22</f>
        <v>0.03199074074074077</v>
      </c>
      <c r="BA22" s="29">
        <v>4</v>
      </c>
      <c r="BB22" s="30">
        <f>AY22/BA22</f>
        <v>0.011788194444444447</v>
      </c>
      <c r="BC22" s="14">
        <v>2</v>
      </c>
      <c r="BD22" s="30">
        <f>AZ22/BC22</f>
        <v>0.015995370370370385</v>
      </c>
      <c r="BE22" s="14">
        <f>RANK(BB22,BB4:BB66,1)</f>
        <v>17</v>
      </c>
      <c r="BF22" s="14">
        <f>RANK(BD22,BD4:BD66,1)</f>
        <v>17</v>
      </c>
    </row>
    <row r="23" spans="1:58" ht="15">
      <c r="A23" t="s">
        <v>24</v>
      </c>
      <c r="B23" s="206"/>
      <c r="C23" s="7" t="s">
        <v>56</v>
      </c>
      <c r="D23" s="2" t="s">
        <v>42</v>
      </c>
      <c r="E23" s="4" t="s">
        <v>46</v>
      </c>
      <c r="F23" s="25"/>
      <c r="G23" s="4" t="s">
        <v>46</v>
      </c>
      <c r="H23" s="4"/>
      <c r="I23" s="4" t="s">
        <v>45</v>
      </c>
      <c r="J23" s="4"/>
      <c r="K23" s="4" t="s">
        <v>46</v>
      </c>
      <c r="L23" s="4"/>
      <c r="M23" s="4" t="s">
        <v>46</v>
      </c>
      <c r="N23" s="4"/>
      <c r="O23" s="1" t="s">
        <v>46</v>
      </c>
      <c r="P23" s="1"/>
      <c r="Q23" s="1" t="s">
        <v>45</v>
      </c>
      <c r="R23" s="1"/>
      <c r="S23" s="1" t="s">
        <v>45</v>
      </c>
      <c r="T23" s="1"/>
      <c r="U23" s="1" t="s">
        <v>45</v>
      </c>
      <c r="V23" s="1"/>
      <c r="W23" s="1" t="s">
        <v>45</v>
      </c>
      <c r="X23" s="1"/>
      <c r="Y23" s="1" t="s">
        <v>45</v>
      </c>
      <c r="Z23" s="1"/>
      <c r="AA23" s="1" t="s">
        <v>45</v>
      </c>
      <c r="AB23" s="1"/>
      <c r="AC23" s="1" t="s">
        <v>45</v>
      </c>
      <c r="AD23" s="1"/>
      <c r="AE23" s="1" t="s">
        <v>46</v>
      </c>
      <c r="AF23" s="1"/>
      <c r="AG23" s="1" t="s">
        <v>46</v>
      </c>
      <c r="AH23" s="1"/>
      <c r="AI23" s="1" t="s">
        <v>45</v>
      </c>
      <c r="AJ23" s="1"/>
      <c r="AK23" s="1" t="s">
        <v>46</v>
      </c>
      <c r="AL23" s="1"/>
      <c r="AM23" s="1" t="s">
        <v>46</v>
      </c>
      <c r="AN23" s="1"/>
      <c r="AO23" s="1" t="s">
        <v>46</v>
      </c>
      <c r="AP23" s="1"/>
      <c r="AQ23" s="1" t="s">
        <v>45</v>
      </c>
      <c r="AR23" s="211"/>
      <c r="AS23" s="207"/>
      <c r="AT23" s="214"/>
      <c r="AU23" s="207"/>
      <c r="AV23" s="209"/>
      <c r="AW23" s="17" t="s">
        <v>24</v>
      </c>
      <c r="AX23" s="27">
        <f>G25+M25+O25+W25+Y25+AI25+AM25</f>
        <v>0.07622685185185187</v>
      </c>
      <c r="AY23" s="28">
        <f>G25+M25+O25+AM25</f>
        <v>0.03935185185185186</v>
      </c>
      <c r="AZ23" s="28">
        <f>AX23-AY23</f>
        <v>0.036875000000000005</v>
      </c>
      <c r="BA23" s="29">
        <v>4</v>
      </c>
      <c r="BB23" s="30">
        <f>AY23/BA23</f>
        <v>0.009837962962962965</v>
      </c>
      <c r="BC23" s="14">
        <v>3</v>
      </c>
      <c r="BD23" s="30">
        <f>AZ23/BC23</f>
        <v>0.012291666666666668</v>
      </c>
      <c r="BE23" s="14">
        <f>RANK(BB23,BB4:BB67,1)</f>
        <v>2</v>
      </c>
      <c r="BF23" s="14">
        <f>RANK(BD23,BD4:BD67,1)</f>
        <v>2</v>
      </c>
    </row>
    <row r="24" spans="1:58" ht="15">
      <c r="A24" t="s">
        <v>25</v>
      </c>
      <c r="B24" s="206"/>
      <c r="C24" t="s">
        <v>57</v>
      </c>
      <c r="D24" t="s">
        <v>40</v>
      </c>
      <c r="E24" s="3">
        <v>0.011261574074074071</v>
      </c>
      <c r="F24" s="21" t="s">
        <v>2</v>
      </c>
      <c r="G24" s="3">
        <v>0.0218287037037037</v>
      </c>
      <c r="H24" s="21" t="s">
        <v>1</v>
      </c>
      <c r="I24" s="3">
        <v>0.0343287037037037</v>
      </c>
      <c r="J24" s="20" t="s">
        <v>2</v>
      </c>
      <c r="K24" s="3">
        <v>0.04538194444444444</v>
      </c>
      <c r="L24" s="20" t="s">
        <v>1</v>
      </c>
      <c r="M24" s="3">
        <v>0.055150462962962964</v>
      </c>
      <c r="N24" s="20" t="s">
        <v>1</v>
      </c>
      <c r="O24" s="3">
        <v>0.06515046296296297</v>
      </c>
      <c r="P24" s="20" t="s">
        <v>0</v>
      </c>
      <c r="Q24" s="3">
        <v>0.07756944444444445</v>
      </c>
      <c r="R24" s="20" t="s">
        <v>1</v>
      </c>
      <c r="S24" s="3">
        <v>0.0908912037037037</v>
      </c>
      <c r="T24" s="20" t="s">
        <v>1</v>
      </c>
      <c r="U24" s="3">
        <v>0.10667824074074074</v>
      </c>
      <c r="V24" s="20" t="s">
        <v>3</v>
      </c>
      <c r="W24" s="3">
        <v>0.1189236111111111</v>
      </c>
      <c r="X24" s="20" t="s">
        <v>2</v>
      </c>
      <c r="Y24" s="3">
        <v>0.13167824074074075</v>
      </c>
      <c r="Z24" s="20" t="s">
        <v>3</v>
      </c>
      <c r="AA24" s="3">
        <v>0.1438773148148148</v>
      </c>
      <c r="AB24" s="20" t="s">
        <v>3</v>
      </c>
      <c r="AC24" s="3">
        <v>0.16008101851851853</v>
      </c>
      <c r="AD24" s="20" t="s">
        <v>3</v>
      </c>
      <c r="AE24" s="3">
        <v>0.1716550925925926</v>
      </c>
      <c r="AF24" s="20" t="s">
        <v>3</v>
      </c>
      <c r="AG24" s="3">
        <v>0.1841435185185185</v>
      </c>
      <c r="AH24" s="20" t="s">
        <v>3</v>
      </c>
      <c r="AI24" s="3">
        <v>0.1960185185185185</v>
      </c>
      <c r="AJ24" s="20" t="s">
        <v>3</v>
      </c>
      <c r="AK24" s="3">
        <v>0.2074074074074074</v>
      </c>
      <c r="AL24" s="20" t="s">
        <v>2</v>
      </c>
      <c r="AM24" s="3">
        <v>0.2164236111111111</v>
      </c>
      <c r="AN24" s="20" t="s">
        <v>2</v>
      </c>
      <c r="AO24" s="3">
        <v>0.22877314814814817</v>
      </c>
      <c r="AP24" s="20" t="s">
        <v>2</v>
      </c>
      <c r="AQ24" s="26">
        <v>0.24153935185185185</v>
      </c>
      <c r="AR24" s="211"/>
      <c r="AS24" s="207"/>
      <c r="AT24" s="214"/>
      <c r="AU24" s="207"/>
      <c r="AV24" s="209"/>
      <c r="AW24" s="17" t="s">
        <v>25</v>
      </c>
      <c r="AX24" s="27">
        <f>I25+Q25+S25+AA25+AE25+AK25+AQ25</f>
        <v>0.08616898148148143</v>
      </c>
      <c r="AY24" s="28">
        <f>AE25+AK25</f>
        <v>0.022962962962962963</v>
      </c>
      <c r="AZ24" s="28">
        <f>AX24-AY24</f>
        <v>0.06320601851851847</v>
      </c>
      <c r="BA24" s="29">
        <v>2</v>
      </c>
      <c r="BB24" s="30">
        <f>AY24/BA24</f>
        <v>0.011481481481481481</v>
      </c>
      <c r="BC24" s="14">
        <v>5</v>
      </c>
      <c r="BD24" s="30">
        <f>AZ24/BC24</f>
        <v>0.012641203703703693</v>
      </c>
      <c r="BE24" s="14">
        <f>RANK(BB24,BB4:BB68,1)</f>
        <v>13</v>
      </c>
      <c r="BF24" s="14">
        <f>RANK(BD24,BD4:BD68,1)</f>
        <v>3</v>
      </c>
    </row>
    <row r="25" spans="4:58" ht="15.75">
      <c r="D25" t="s">
        <v>41</v>
      </c>
      <c r="E25" s="9">
        <f>E24-0</f>
        <v>0.011261574074074071</v>
      </c>
      <c r="F25" s="22"/>
      <c r="G25" s="9">
        <f>G24-E24</f>
        <v>0.01056712962962963</v>
      </c>
      <c r="H25" s="9"/>
      <c r="I25" s="9">
        <f>I24-G24</f>
        <v>0.0125</v>
      </c>
      <c r="J25" s="9"/>
      <c r="K25" s="11">
        <f>K24-I24</f>
        <v>0.011053240740740738</v>
      </c>
      <c r="L25" s="11"/>
      <c r="M25" s="9">
        <f>M24-K24</f>
        <v>0.009768518518518524</v>
      </c>
      <c r="N25" s="9"/>
      <c r="O25" s="9">
        <f>O24-M24</f>
        <v>0.010000000000000002</v>
      </c>
      <c r="P25" s="9"/>
      <c r="Q25" s="9">
        <f>Q24-O24</f>
        <v>0.01241898148148149</v>
      </c>
      <c r="R25" s="9"/>
      <c r="S25" s="9">
        <f>S24-Q24</f>
        <v>0.013321759259259242</v>
      </c>
      <c r="T25" s="9"/>
      <c r="U25" s="11">
        <f>U24-S24</f>
        <v>0.015787037037037044</v>
      </c>
      <c r="V25" s="11"/>
      <c r="W25" s="9">
        <f>W24-U24</f>
        <v>0.012245370370370365</v>
      </c>
      <c r="X25" s="9"/>
      <c r="Y25" s="9">
        <f>Y24-W24</f>
        <v>0.012754629629629644</v>
      </c>
      <c r="Z25" s="9"/>
      <c r="AA25" s="9">
        <f>AA24-Y24</f>
        <v>0.012199074074074057</v>
      </c>
      <c r="AB25" s="9"/>
      <c r="AC25" s="9">
        <f>AC24-AA24</f>
        <v>0.01620370370370372</v>
      </c>
      <c r="AD25" s="9"/>
      <c r="AE25" s="9">
        <f>AE24-AC24</f>
        <v>0.01157407407407407</v>
      </c>
      <c r="AF25" s="9"/>
      <c r="AG25" s="9">
        <f>AG24-AE24</f>
        <v>0.012488425925925917</v>
      </c>
      <c r="AH25" s="9"/>
      <c r="AI25" s="11">
        <f>AI24-AG24</f>
        <v>0.011874999999999997</v>
      </c>
      <c r="AJ25" s="11"/>
      <c r="AK25" s="9">
        <f>AK24-AI24</f>
        <v>0.011388888888888893</v>
      </c>
      <c r="AL25" s="9"/>
      <c r="AM25" s="9">
        <f>AM24-AK24</f>
        <v>0.009016203703703707</v>
      </c>
      <c r="AN25" s="9"/>
      <c r="AO25" s="9">
        <f>AO24-AM24</f>
        <v>0.012349537037037062</v>
      </c>
      <c r="AP25" s="9"/>
      <c r="AQ25" s="9">
        <f>AQ24-AO24</f>
        <v>0.012766203703703682</v>
      </c>
      <c r="AR25" s="211"/>
      <c r="AS25" s="207"/>
      <c r="AT25" s="214"/>
      <c r="AU25" s="207"/>
      <c r="AV25" s="209"/>
      <c r="AW25" s="16"/>
      <c r="AX25" s="15"/>
      <c r="AY25" s="14"/>
      <c r="AZ25" s="14"/>
      <c r="BA25" s="29"/>
      <c r="BB25" s="30"/>
      <c r="BC25" s="14"/>
      <c r="BD25" s="30"/>
      <c r="BE25" s="14"/>
      <c r="BF25" s="14"/>
    </row>
    <row r="26" spans="1:58" ht="3" customHeight="1">
      <c r="A26" s="18"/>
      <c r="B26" s="18"/>
      <c r="C26" s="18"/>
      <c r="D26" s="18"/>
      <c r="E26" s="18"/>
      <c r="F26" s="23"/>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9"/>
      <c r="AU26" s="18"/>
      <c r="AV26" s="18"/>
      <c r="AW26" s="35"/>
      <c r="AX26" s="36"/>
      <c r="AY26" s="35"/>
      <c r="AZ26" s="35"/>
      <c r="BA26" s="37"/>
      <c r="BB26" s="38"/>
      <c r="BC26" s="35"/>
      <c r="BD26" s="38"/>
      <c r="BE26" s="35"/>
      <c r="BF26" s="35"/>
    </row>
    <row r="27" spans="1:58" ht="15">
      <c r="A27" t="s">
        <v>43</v>
      </c>
      <c r="C27" s="1" t="s">
        <v>39</v>
      </c>
      <c r="D27" t="s">
        <v>44</v>
      </c>
      <c r="E27" s="1" t="s">
        <v>0</v>
      </c>
      <c r="F27" s="24"/>
      <c r="G27" s="1" t="s">
        <v>1</v>
      </c>
      <c r="H27" s="1"/>
      <c r="I27" s="1" t="s">
        <v>2</v>
      </c>
      <c r="J27" s="1"/>
      <c r="K27" s="1" t="s">
        <v>3</v>
      </c>
      <c r="L27" s="1"/>
      <c r="M27" s="1" t="s">
        <v>4</v>
      </c>
      <c r="N27" s="1"/>
      <c r="O27" s="1" t="s">
        <v>5</v>
      </c>
      <c r="P27" s="1"/>
      <c r="Q27" s="1" t="s">
        <v>6</v>
      </c>
      <c r="R27" s="1"/>
      <c r="S27" s="1" t="s">
        <v>7</v>
      </c>
      <c r="T27" s="1"/>
      <c r="U27" s="1" t="s">
        <v>8</v>
      </c>
      <c r="V27" s="1"/>
      <c r="W27" s="1" t="s">
        <v>9</v>
      </c>
      <c r="X27" s="1"/>
      <c r="Y27" s="1" t="s">
        <v>10</v>
      </c>
      <c r="Z27" s="1"/>
      <c r="AA27" s="1" t="s">
        <v>11</v>
      </c>
      <c r="AB27" s="1"/>
      <c r="AC27" s="1" t="s">
        <v>12</v>
      </c>
      <c r="AD27" s="1"/>
      <c r="AE27" s="1" t="s">
        <v>13</v>
      </c>
      <c r="AF27" s="1"/>
      <c r="AG27" s="1" t="s">
        <v>14</v>
      </c>
      <c r="AH27" s="1"/>
      <c r="AI27" s="1" t="s">
        <v>15</v>
      </c>
      <c r="AJ27" s="1"/>
      <c r="AK27" s="1" t="s">
        <v>16</v>
      </c>
      <c r="AL27" s="1"/>
      <c r="AM27" s="1" t="s">
        <v>17</v>
      </c>
      <c r="AN27" s="1"/>
      <c r="AO27" s="1" t="s">
        <v>18</v>
      </c>
      <c r="AP27" s="1"/>
      <c r="AQ27" s="1" t="s">
        <v>19</v>
      </c>
      <c r="AT27" s="12"/>
      <c r="AW27" s="14"/>
      <c r="AX27" s="15"/>
      <c r="AY27" s="14"/>
      <c r="AZ27" s="14"/>
      <c r="BA27" s="29"/>
      <c r="BB27" s="30"/>
      <c r="BC27" s="14"/>
      <c r="BD27" s="30"/>
      <c r="BE27" s="14"/>
      <c r="BF27" s="14"/>
    </row>
    <row r="28" spans="1:58" ht="15">
      <c r="A28" t="s">
        <v>26</v>
      </c>
      <c r="B28" s="217" t="s">
        <v>3</v>
      </c>
      <c r="C28" t="s">
        <v>58</v>
      </c>
      <c r="D28" t="s">
        <v>38</v>
      </c>
      <c r="E28" s="1">
        <v>42</v>
      </c>
      <c r="F28" s="24"/>
      <c r="G28" s="1">
        <v>42</v>
      </c>
      <c r="H28" s="1"/>
      <c r="I28" s="1">
        <v>41</v>
      </c>
      <c r="J28" s="1"/>
      <c r="K28" s="1">
        <v>41</v>
      </c>
      <c r="L28" s="1"/>
      <c r="M28" s="1">
        <v>43</v>
      </c>
      <c r="N28" s="1"/>
      <c r="O28" s="1">
        <v>43</v>
      </c>
      <c r="P28" s="1"/>
      <c r="Q28" s="1">
        <v>42</v>
      </c>
      <c r="R28" s="1"/>
      <c r="S28" s="1">
        <v>42</v>
      </c>
      <c r="T28" s="1"/>
      <c r="U28" s="1">
        <v>41</v>
      </c>
      <c r="V28" s="1"/>
      <c r="W28" s="1">
        <v>41</v>
      </c>
      <c r="X28" s="1"/>
      <c r="Y28" s="1">
        <v>43</v>
      </c>
      <c r="Z28" s="1"/>
      <c r="AA28" s="1">
        <v>43</v>
      </c>
      <c r="AB28" s="1"/>
      <c r="AC28" s="1">
        <v>42</v>
      </c>
      <c r="AD28" s="1"/>
      <c r="AE28" s="1">
        <v>41</v>
      </c>
      <c r="AF28" s="1"/>
      <c r="AG28" s="1">
        <v>43</v>
      </c>
      <c r="AH28" s="1"/>
      <c r="AI28" s="1">
        <v>41</v>
      </c>
      <c r="AJ28" s="1"/>
      <c r="AK28" s="1">
        <v>42</v>
      </c>
      <c r="AL28" s="1"/>
      <c r="AM28" s="1">
        <v>41</v>
      </c>
      <c r="AN28" s="1"/>
      <c r="AO28" s="1">
        <v>43</v>
      </c>
      <c r="AP28" s="1"/>
      <c r="AQ28" s="1">
        <v>42</v>
      </c>
      <c r="AR28" s="211" t="s">
        <v>5</v>
      </c>
      <c r="AS28" s="207">
        <f>Q31+S31+U31+W31+Y31+AA31+AK31+AM31+AO31+AQ31</f>
        <v>0.11247685185185181</v>
      </c>
      <c r="AT28" s="214" t="s">
        <v>5</v>
      </c>
      <c r="AU28" s="207">
        <f>AQ30-AS28</f>
        <v>0.14462962962962966</v>
      </c>
      <c r="AV28" s="209" t="s">
        <v>4</v>
      </c>
      <c r="AW28" s="17" t="s">
        <v>26</v>
      </c>
      <c r="AX28" s="27">
        <f>I31+K31+U31+W31+AE31+AI31+AM31</f>
        <v>0.09217592592592595</v>
      </c>
      <c r="AY28" s="28">
        <f>U31+W31+AM31</f>
        <v>0.03274305555555558</v>
      </c>
      <c r="AZ28" s="28">
        <f>AX28-AY28</f>
        <v>0.05943287037037037</v>
      </c>
      <c r="BA28" s="29">
        <v>3</v>
      </c>
      <c r="BB28" s="30">
        <f>AY28/BA28</f>
        <v>0.01091435185185186</v>
      </c>
      <c r="BC28" s="14">
        <v>4</v>
      </c>
      <c r="BD28" s="30">
        <f>AZ28/BC28</f>
        <v>0.014858217592592593</v>
      </c>
      <c r="BE28" s="14">
        <f>RANK(BB28,BB4:BB72,1)</f>
        <v>9</v>
      </c>
      <c r="BF28" s="14">
        <f>RANK(BD28,BD4:BD72,1)</f>
        <v>16</v>
      </c>
    </row>
    <row r="29" spans="1:58" ht="15">
      <c r="A29" t="s">
        <v>27</v>
      </c>
      <c r="B29" s="217"/>
      <c r="C29" t="s">
        <v>59</v>
      </c>
      <c r="D29" s="2" t="s">
        <v>42</v>
      </c>
      <c r="E29" s="4" t="s">
        <v>45</v>
      </c>
      <c r="F29" s="25"/>
      <c r="G29" s="1" t="s">
        <v>45</v>
      </c>
      <c r="H29" s="1"/>
      <c r="I29" s="1" t="s">
        <v>45</v>
      </c>
      <c r="J29" s="1"/>
      <c r="K29" s="1" t="s">
        <v>45</v>
      </c>
      <c r="L29" s="1"/>
      <c r="M29" s="1" t="s">
        <v>45</v>
      </c>
      <c r="N29" s="1"/>
      <c r="O29" s="1" t="s">
        <v>45</v>
      </c>
      <c r="P29" s="1"/>
      <c r="Q29" s="1" t="s">
        <v>46</v>
      </c>
      <c r="R29" s="1"/>
      <c r="S29" s="1" t="s">
        <v>46</v>
      </c>
      <c r="T29" s="1"/>
      <c r="U29" s="1" t="s">
        <v>46</v>
      </c>
      <c r="V29" s="1"/>
      <c r="W29" s="1" t="s">
        <v>46</v>
      </c>
      <c r="X29" s="1"/>
      <c r="Y29" s="1" t="s">
        <v>46</v>
      </c>
      <c r="Z29" s="1"/>
      <c r="AA29" s="1" t="s">
        <v>46</v>
      </c>
      <c r="AB29" s="1"/>
      <c r="AC29" s="1" t="s">
        <v>45</v>
      </c>
      <c r="AD29" s="1"/>
      <c r="AE29" s="1" t="s">
        <v>45</v>
      </c>
      <c r="AF29" s="1"/>
      <c r="AG29" s="1" t="s">
        <v>45</v>
      </c>
      <c r="AH29" s="1"/>
      <c r="AI29" s="1" t="s">
        <v>45</v>
      </c>
      <c r="AJ29" s="1"/>
      <c r="AK29" s="1" t="s">
        <v>46</v>
      </c>
      <c r="AL29" s="1"/>
      <c r="AM29" s="1" t="s">
        <v>46</v>
      </c>
      <c r="AN29" s="1"/>
      <c r="AO29" s="1" t="s">
        <v>46</v>
      </c>
      <c r="AP29" s="1"/>
      <c r="AQ29" s="1" t="s">
        <v>46</v>
      </c>
      <c r="AR29" s="211"/>
      <c r="AS29" s="207"/>
      <c r="AT29" s="214"/>
      <c r="AU29" s="207"/>
      <c r="AV29" s="209"/>
      <c r="AW29" s="17" t="s">
        <v>27</v>
      </c>
      <c r="AX29" s="27">
        <f>E31+G31+Q31+S31+AC31+AK31+AQ31</f>
        <v>0.08712962962962956</v>
      </c>
      <c r="AY29" s="28">
        <f>Q31+S31+AK31+AQ31</f>
        <v>0.04516203703703697</v>
      </c>
      <c r="AZ29" s="28">
        <f>AX29-AY29</f>
        <v>0.041967592592592584</v>
      </c>
      <c r="BA29" s="29">
        <v>4</v>
      </c>
      <c r="BB29" s="30">
        <f>AY29/BA29</f>
        <v>0.011290509259259243</v>
      </c>
      <c r="BC29" s="14">
        <v>3</v>
      </c>
      <c r="BD29" s="30">
        <f>AZ29/BC29</f>
        <v>0.013989197530864195</v>
      </c>
      <c r="BE29" s="14">
        <f>RANK(BB29,BB4:BB73,1)</f>
        <v>11</v>
      </c>
      <c r="BF29" s="14">
        <f>RANK(BD29,BD4:BD73,1)</f>
        <v>13</v>
      </c>
    </row>
    <row r="30" spans="1:58" ht="15">
      <c r="A30" t="s">
        <v>28</v>
      </c>
      <c r="B30" s="217"/>
      <c r="C30" t="s">
        <v>60</v>
      </c>
      <c r="D30" t="s">
        <v>40</v>
      </c>
      <c r="E30" s="3">
        <v>0.013877314814814815</v>
      </c>
      <c r="F30" s="21" t="s">
        <v>5</v>
      </c>
      <c r="G30" s="3">
        <v>0.028194444444444442</v>
      </c>
      <c r="H30" s="21" t="s">
        <v>5</v>
      </c>
      <c r="I30" s="3">
        <v>0.0431712962962963</v>
      </c>
      <c r="J30" s="20" t="s">
        <v>5</v>
      </c>
      <c r="K30" s="3">
        <v>0.058368055555555555</v>
      </c>
      <c r="L30" s="20" t="s">
        <v>5</v>
      </c>
      <c r="M30" s="3">
        <v>0.07292824074074074</v>
      </c>
      <c r="N30" s="20" t="s">
        <v>5</v>
      </c>
      <c r="O30" s="3">
        <v>0.08715277777777779</v>
      </c>
      <c r="P30" s="20" t="s">
        <v>5</v>
      </c>
      <c r="Q30" s="3">
        <v>0.0983101851851852</v>
      </c>
      <c r="R30" s="20" t="s">
        <v>5</v>
      </c>
      <c r="S30" s="3">
        <v>0.10979166666666666</v>
      </c>
      <c r="T30" s="20" t="s">
        <v>5</v>
      </c>
      <c r="U30" s="3">
        <v>0.12071759259259258</v>
      </c>
      <c r="V30" s="20" t="s">
        <v>5</v>
      </c>
      <c r="W30" s="3">
        <v>0.13164351851851852</v>
      </c>
      <c r="X30" s="20" t="s">
        <v>5</v>
      </c>
      <c r="Y30" s="3">
        <v>0.14324074074074075</v>
      </c>
      <c r="Z30" s="20" t="s">
        <v>5</v>
      </c>
      <c r="AA30" s="3">
        <v>0.15518518518518518</v>
      </c>
      <c r="AB30" s="20" t="s">
        <v>5</v>
      </c>
      <c r="AC30" s="3">
        <v>0.16895833333333332</v>
      </c>
      <c r="AD30" s="20" t="s">
        <v>5</v>
      </c>
      <c r="AE30" s="3">
        <v>0.18356481481481482</v>
      </c>
      <c r="AF30" s="20" t="s">
        <v>5</v>
      </c>
      <c r="AG30" s="3">
        <v>0.19800925925925927</v>
      </c>
      <c r="AH30" s="20" t="s">
        <v>5</v>
      </c>
      <c r="AI30" s="3">
        <v>0.21266203703703704</v>
      </c>
      <c r="AJ30" s="20" t="s">
        <v>5</v>
      </c>
      <c r="AK30" s="3">
        <v>0.2238773148148148</v>
      </c>
      <c r="AL30" s="20" t="s">
        <v>5</v>
      </c>
      <c r="AM30" s="3">
        <v>0.23476851851851852</v>
      </c>
      <c r="AN30" s="20" t="s">
        <v>5</v>
      </c>
      <c r="AO30" s="3">
        <v>0.24579861111111112</v>
      </c>
      <c r="AP30" s="20" t="s">
        <v>5</v>
      </c>
      <c r="AQ30" s="26">
        <v>0.25710648148148146</v>
      </c>
      <c r="AR30" s="211"/>
      <c r="AS30" s="207"/>
      <c r="AT30" s="214"/>
      <c r="AU30" s="207"/>
      <c r="AV30" s="209"/>
      <c r="AW30" s="17" t="s">
        <v>28</v>
      </c>
      <c r="AX30" s="27">
        <f>M31+O31+Y31+AA31+AG31+AO31</f>
        <v>0.07780092592592594</v>
      </c>
      <c r="AY30" s="28">
        <f>Y31+AA31+AO31</f>
        <v>0.03457175925925926</v>
      </c>
      <c r="AZ30" s="28">
        <f>AX30-AY30</f>
        <v>0.04322916666666668</v>
      </c>
      <c r="BA30" s="29">
        <v>3</v>
      </c>
      <c r="BB30" s="30">
        <f>AY30/BA30</f>
        <v>0.01152391975308642</v>
      </c>
      <c r="BC30" s="14">
        <v>3</v>
      </c>
      <c r="BD30" s="30">
        <f>AZ30/BC30</f>
        <v>0.014409722222222227</v>
      </c>
      <c r="BE30" s="14">
        <f>RANK(BB30,BB4:BB74,1)</f>
        <v>14</v>
      </c>
      <c r="BF30" s="14">
        <f>RANK(BD30,BD4:BD74,1)</f>
        <v>14</v>
      </c>
    </row>
    <row r="31" spans="4:58" ht="15.75">
      <c r="D31" t="s">
        <v>41</v>
      </c>
      <c r="E31" s="9">
        <f>E30-0</f>
        <v>0.013877314814814815</v>
      </c>
      <c r="F31" s="22"/>
      <c r="G31" s="9">
        <f>G30-E30</f>
        <v>0.014317129629629628</v>
      </c>
      <c r="H31" s="9"/>
      <c r="I31" s="9">
        <f>I30-G30</f>
        <v>0.014976851851851856</v>
      </c>
      <c r="J31" s="9"/>
      <c r="K31" s="9">
        <f>K30-I30</f>
        <v>0.015196759259259257</v>
      </c>
      <c r="L31" s="9"/>
      <c r="M31" s="9">
        <f>M30-K30</f>
        <v>0.014560185185185183</v>
      </c>
      <c r="N31" s="9"/>
      <c r="O31" s="9">
        <f>O30-M30</f>
        <v>0.01422453703703705</v>
      </c>
      <c r="P31" s="9"/>
      <c r="Q31" s="9">
        <f>Q30-O30</f>
        <v>0.011157407407407408</v>
      </c>
      <c r="R31" s="9"/>
      <c r="S31" s="9">
        <f>S30-Q30</f>
        <v>0.011481481481481468</v>
      </c>
      <c r="T31" s="9"/>
      <c r="U31" s="9">
        <f>U30-S30</f>
        <v>0.010925925925925922</v>
      </c>
      <c r="V31" s="9"/>
      <c r="W31" s="9">
        <f>W30-U30</f>
        <v>0.010925925925925936</v>
      </c>
      <c r="X31" s="9"/>
      <c r="Y31" s="9">
        <f>Y30-W30</f>
        <v>0.011597222222222231</v>
      </c>
      <c r="Z31" s="9"/>
      <c r="AA31" s="9">
        <f>AA30-Y30</f>
        <v>0.011944444444444424</v>
      </c>
      <c r="AB31" s="9"/>
      <c r="AC31" s="9">
        <f>AC30-AA30</f>
        <v>0.013773148148148145</v>
      </c>
      <c r="AD31" s="9"/>
      <c r="AE31" s="9">
        <f>AE30-AC30</f>
        <v>0.014606481481481498</v>
      </c>
      <c r="AF31" s="9"/>
      <c r="AG31" s="9">
        <f>AG30-AE30</f>
        <v>0.014444444444444454</v>
      </c>
      <c r="AH31" s="9"/>
      <c r="AI31" s="9">
        <f>AI30-AG30</f>
        <v>0.014652777777777765</v>
      </c>
      <c r="AJ31" s="9"/>
      <c r="AK31" s="9">
        <f>AK30-AI30</f>
        <v>0.011215277777777755</v>
      </c>
      <c r="AL31" s="9"/>
      <c r="AM31" s="9">
        <f>AM30-AK30</f>
        <v>0.010891203703703722</v>
      </c>
      <c r="AN31" s="9"/>
      <c r="AO31" s="9">
        <f>AO30-AM30</f>
        <v>0.011030092592592605</v>
      </c>
      <c r="AP31" s="9"/>
      <c r="AQ31" s="9">
        <f>AQ30-AO30</f>
        <v>0.011307870370370343</v>
      </c>
      <c r="AR31" s="211"/>
      <c r="AS31" s="207"/>
      <c r="AT31" s="214"/>
      <c r="AU31" s="207"/>
      <c r="AV31" s="209"/>
      <c r="AW31" s="16"/>
      <c r="AX31" s="15"/>
      <c r="AY31" s="14"/>
      <c r="AZ31" s="14"/>
      <c r="BA31" s="29"/>
      <c r="BB31" s="30"/>
      <c r="BC31" s="14"/>
      <c r="BD31" s="30"/>
      <c r="BE31" s="14"/>
      <c r="BF31" s="14"/>
    </row>
    <row r="32" spans="1:58" ht="3" customHeight="1">
      <c r="A32" s="18"/>
      <c r="B32" s="18"/>
      <c r="C32" s="18"/>
      <c r="D32" s="18"/>
      <c r="E32" s="18"/>
      <c r="F32" s="23"/>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9"/>
      <c r="AU32" s="18"/>
      <c r="AV32" s="18"/>
      <c r="AW32" s="35"/>
      <c r="AX32" s="36"/>
      <c r="AY32" s="35"/>
      <c r="AZ32" s="35"/>
      <c r="BA32" s="37"/>
      <c r="BB32" s="38"/>
      <c r="BC32" s="35"/>
      <c r="BD32" s="38"/>
      <c r="BE32" s="35"/>
      <c r="BF32" s="35"/>
    </row>
    <row r="33" spans="1:58" ht="15">
      <c r="A33" t="s">
        <v>43</v>
      </c>
      <c r="C33" s="1" t="s">
        <v>39</v>
      </c>
      <c r="D33" t="s">
        <v>44</v>
      </c>
      <c r="E33" s="1" t="s">
        <v>0</v>
      </c>
      <c r="F33" s="24"/>
      <c r="G33" s="1" t="s">
        <v>1</v>
      </c>
      <c r="H33" s="1"/>
      <c r="I33" s="1" t="s">
        <v>2</v>
      </c>
      <c r="J33" s="1"/>
      <c r="K33" s="1" t="s">
        <v>3</v>
      </c>
      <c r="L33" s="1"/>
      <c r="M33" s="1" t="s">
        <v>4</v>
      </c>
      <c r="N33" s="1"/>
      <c r="O33" s="1" t="s">
        <v>5</v>
      </c>
      <c r="P33" s="1"/>
      <c r="Q33" s="1" t="s">
        <v>6</v>
      </c>
      <c r="R33" s="1"/>
      <c r="S33" s="1" t="s">
        <v>7</v>
      </c>
      <c r="T33" s="1"/>
      <c r="U33" s="1" t="s">
        <v>8</v>
      </c>
      <c r="V33" s="1"/>
      <c r="W33" s="1" t="s">
        <v>9</v>
      </c>
      <c r="X33" s="1"/>
      <c r="Y33" s="1" t="s">
        <v>10</v>
      </c>
      <c r="Z33" s="1"/>
      <c r="AA33" s="1" t="s">
        <v>11</v>
      </c>
      <c r="AB33" s="1"/>
      <c r="AC33" s="1" t="s">
        <v>12</v>
      </c>
      <c r="AD33" s="1"/>
      <c r="AE33" s="1" t="s">
        <v>13</v>
      </c>
      <c r="AF33" s="1"/>
      <c r="AG33" s="1" t="s">
        <v>14</v>
      </c>
      <c r="AH33" s="1"/>
      <c r="AI33" s="1" t="s">
        <v>15</v>
      </c>
      <c r="AJ33" s="1"/>
      <c r="AK33" s="1" t="s">
        <v>16</v>
      </c>
      <c r="AL33" s="1"/>
      <c r="AM33" s="1" t="s">
        <v>17</v>
      </c>
      <c r="AN33" s="1"/>
      <c r="AO33" s="1" t="s">
        <v>18</v>
      </c>
      <c r="AP33" s="1"/>
      <c r="AQ33" s="1" t="s">
        <v>19</v>
      </c>
      <c r="AT33" s="12"/>
      <c r="AW33" s="14"/>
      <c r="AX33" s="15"/>
      <c r="AY33" s="14"/>
      <c r="AZ33" s="14"/>
      <c r="BA33" s="29"/>
      <c r="BB33" s="30"/>
      <c r="BC33" s="14"/>
      <c r="BD33" s="30"/>
      <c r="BE33" s="14"/>
      <c r="BF33" s="14"/>
    </row>
    <row r="34" spans="1:58" ht="15">
      <c r="A34" t="s">
        <v>29</v>
      </c>
      <c r="B34" s="217" t="s">
        <v>1</v>
      </c>
      <c r="C34" t="s">
        <v>61</v>
      </c>
      <c r="D34" t="s">
        <v>38</v>
      </c>
      <c r="E34" s="1">
        <v>51</v>
      </c>
      <c r="F34" s="24"/>
      <c r="G34" s="1">
        <v>52</v>
      </c>
      <c r="H34" s="1"/>
      <c r="I34" s="1">
        <v>52</v>
      </c>
      <c r="J34" s="1"/>
      <c r="K34" s="1">
        <v>53</v>
      </c>
      <c r="L34" s="1"/>
      <c r="M34" s="1">
        <v>51</v>
      </c>
      <c r="N34" s="1"/>
      <c r="O34" s="1">
        <v>52</v>
      </c>
      <c r="P34" s="1"/>
      <c r="Q34" s="1">
        <v>53</v>
      </c>
      <c r="R34" s="1"/>
      <c r="S34" s="1">
        <v>51</v>
      </c>
      <c r="T34" s="1"/>
      <c r="U34" s="1">
        <v>52</v>
      </c>
      <c r="V34" s="1"/>
      <c r="W34" s="1">
        <v>53</v>
      </c>
      <c r="X34" s="1"/>
      <c r="Y34" s="1">
        <v>51</v>
      </c>
      <c r="Z34" s="1"/>
      <c r="AA34" s="1">
        <v>52</v>
      </c>
      <c r="AB34" s="1"/>
      <c r="AC34" s="1">
        <v>53</v>
      </c>
      <c r="AD34" s="1"/>
      <c r="AE34" s="1">
        <v>51</v>
      </c>
      <c r="AF34" s="1"/>
      <c r="AG34" s="1">
        <v>52</v>
      </c>
      <c r="AH34" s="1"/>
      <c r="AI34" s="1">
        <v>53</v>
      </c>
      <c r="AJ34" s="1"/>
      <c r="AK34" s="1">
        <v>51</v>
      </c>
      <c r="AL34" s="1"/>
      <c r="AM34" s="1">
        <v>53</v>
      </c>
      <c r="AN34" s="1"/>
      <c r="AO34" s="1">
        <v>52</v>
      </c>
      <c r="AP34" s="1"/>
      <c r="AQ34" s="1">
        <v>52</v>
      </c>
      <c r="AR34" s="211" t="s">
        <v>1</v>
      </c>
      <c r="AS34" s="207">
        <f>K37+O37+Q37+S37+U37+Y37+AA37+AG37+AI37+AM37</f>
        <v>0.1060300925925926</v>
      </c>
      <c r="AT34" s="214" t="s">
        <v>2</v>
      </c>
      <c r="AU34" s="207">
        <f>AQ36-AS34</f>
        <v>0.13510416666666666</v>
      </c>
      <c r="AV34" s="209" t="s">
        <v>2</v>
      </c>
      <c r="AW34" s="17" t="s">
        <v>29</v>
      </c>
      <c r="AX34" s="27">
        <f>E37+M37+S37+Y37+AE37+AK37</f>
        <v>0.07664351851851858</v>
      </c>
      <c r="AY34" s="28">
        <f>S37+Y37</f>
        <v>0.02343750000000004</v>
      </c>
      <c r="AZ34" s="28">
        <f>AX34-AY34</f>
        <v>0.05320601851851854</v>
      </c>
      <c r="BA34" s="29">
        <v>2</v>
      </c>
      <c r="BB34" s="30">
        <f>AY34/BA34</f>
        <v>0.01171875000000002</v>
      </c>
      <c r="BC34" s="14">
        <v>4</v>
      </c>
      <c r="BD34" s="30">
        <f>AZ34/BC34</f>
        <v>0.013301504629629635</v>
      </c>
      <c r="BE34" s="14">
        <f>RANK(BB34,BB4:BB78,1)</f>
        <v>15</v>
      </c>
      <c r="BF34" s="14">
        <f>RANK(BD34,BD4:BD78,1)</f>
        <v>9</v>
      </c>
    </row>
    <row r="35" spans="1:58" ht="15">
      <c r="A35" t="s">
        <v>30</v>
      </c>
      <c r="B35" s="217"/>
      <c r="C35" t="s">
        <v>62</v>
      </c>
      <c r="D35" s="2" t="s">
        <v>42</v>
      </c>
      <c r="E35" s="4" t="s">
        <v>45</v>
      </c>
      <c r="F35" s="25"/>
      <c r="G35" s="1" t="s">
        <v>45</v>
      </c>
      <c r="H35" s="1"/>
      <c r="I35" s="1" t="s">
        <v>45</v>
      </c>
      <c r="J35" s="1"/>
      <c r="K35" s="1" t="s">
        <v>46</v>
      </c>
      <c r="L35" s="1"/>
      <c r="M35" s="1" t="s">
        <v>45</v>
      </c>
      <c r="N35" s="1"/>
      <c r="O35" s="1" t="s">
        <v>46</v>
      </c>
      <c r="P35" s="1"/>
      <c r="Q35" s="1" t="s">
        <v>46</v>
      </c>
      <c r="R35" s="1"/>
      <c r="S35" s="1" t="s">
        <v>46</v>
      </c>
      <c r="T35" s="1"/>
      <c r="U35" s="1" t="s">
        <v>46</v>
      </c>
      <c r="V35" s="1"/>
      <c r="W35" s="1" t="s">
        <v>45</v>
      </c>
      <c r="X35" s="1"/>
      <c r="Y35" s="1" t="s">
        <v>46</v>
      </c>
      <c r="Z35" s="1"/>
      <c r="AA35" s="1" t="s">
        <v>46</v>
      </c>
      <c r="AB35" s="1"/>
      <c r="AC35" s="1" t="s">
        <v>45</v>
      </c>
      <c r="AD35" s="1"/>
      <c r="AE35" s="1" t="s">
        <v>45</v>
      </c>
      <c r="AF35" s="1"/>
      <c r="AG35" s="1" t="s">
        <v>46</v>
      </c>
      <c r="AH35" s="1"/>
      <c r="AI35" s="1" t="s">
        <v>46</v>
      </c>
      <c r="AJ35" s="1"/>
      <c r="AK35" s="1" t="s">
        <v>45</v>
      </c>
      <c r="AL35" s="1"/>
      <c r="AM35" s="1" t="s">
        <v>46</v>
      </c>
      <c r="AN35" s="1"/>
      <c r="AO35" s="1" t="s">
        <v>45</v>
      </c>
      <c r="AP35" s="1"/>
      <c r="AQ35" s="1" t="s">
        <v>45</v>
      </c>
      <c r="AR35" s="211"/>
      <c r="AS35" s="207"/>
      <c r="AT35" s="214"/>
      <c r="AU35" s="207"/>
      <c r="AV35" s="209"/>
      <c r="AW35" s="17" t="s">
        <v>30</v>
      </c>
      <c r="AX35" s="27">
        <f>G37+I37+O37+U37+AA37+AG37+AO37+AQ37</f>
        <v>0.09366898148148144</v>
      </c>
      <c r="AY35" s="28">
        <f>O37+U37+AA37+AG37</f>
        <v>0.040763888888888836</v>
      </c>
      <c r="AZ35" s="28">
        <f>AX35-AY35</f>
        <v>0.0529050925925926</v>
      </c>
      <c r="BA35" s="29">
        <v>4</v>
      </c>
      <c r="BB35" s="30">
        <f>AY35/BA35</f>
        <v>0.010190972222222209</v>
      </c>
      <c r="BC35" s="14">
        <v>4</v>
      </c>
      <c r="BD35" s="30">
        <f>AZ35/BC35</f>
        <v>0.01322627314814815</v>
      </c>
      <c r="BE35" s="14">
        <f>RANK(BB35,BB4:BB79,1)</f>
        <v>5</v>
      </c>
      <c r="BF35" s="14">
        <f>RANK(BD35,BD4:BD79,1)</f>
        <v>7</v>
      </c>
    </row>
    <row r="36" spans="1:58" ht="15">
      <c r="A36" t="s">
        <v>31</v>
      </c>
      <c r="B36" s="217"/>
      <c r="C36" t="s">
        <v>63</v>
      </c>
      <c r="D36" t="s">
        <v>40</v>
      </c>
      <c r="E36" s="3">
        <v>0.012962962962962963</v>
      </c>
      <c r="F36" s="21" t="s">
        <v>4</v>
      </c>
      <c r="G36" s="3">
        <v>0.025868055555555557</v>
      </c>
      <c r="H36" s="21" t="s">
        <v>4</v>
      </c>
      <c r="I36" s="3">
        <v>0.039328703703703706</v>
      </c>
      <c r="J36" s="20" t="s">
        <v>4</v>
      </c>
      <c r="K36" s="3">
        <v>0.049074074074074076</v>
      </c>
      <c r="L36" s="20" t="s">
        <v>3</v>
      </c>
      <c r="M36" s="3">
        <v>0.06197916666666667</v>
      </c>
      <c r="N36" s="20" t="s">
        <v>3</v>
      </c>
      <c r="O36" s="3">
        <v>0.07052083333333332</v>
      </c>
      <c r="P36" s="20" t="s">
        <v>2</v>
      </c>
      <c r="Q36" s="3">
        <v>0.08247685185185184</v>
      </c>
      <c r="R36" s="20" t="s">
        <v>3</v>
      </c>
      <c r="S36" s="3">
        <v>0.09405092592592594</v>
      </c>
      <c r="T36" s="20" t="s">
        <v>3</v>
      </c>
      <c r="U36" s="3">
        <v>0.10498842592592593</v>
      </c>
      <c r="V36" s="20" t="s">
        <v>2</v>
      </c>
      <c r="W36" s="3">
        <v>0.1193287037037037</v>
      </c>
      <c r="X36" s="20" t="s">
        <v>3</v>
      </c>
      <c r="Y36" s="3">
        <v>0.13119212962962964</v>
      </c>
      <c r="Z36" s="20" t="s">
        <v>2</v>
      </c>
      <c r="AA36" s="3">
        <v>0.1417013888888889</v>
      </c>
      <c r="AB36" s="20" t="s">
        <v>2</v>
      </c>
      <c r="AC36" s="3">
        <v>0.15635416666666666</v>
      </c>
      <c r="AD36" s="20" t="s">
        <v>2</v>
      </c>
      <c r="AE36" s="3">
        <v>0.16974537037037038</v>
      </c>
      <c r="AF36" s="20" t="s">
        <v>2</v>
      </c>
      <c r="AG36" s="3">
        <v>0.18052083333333332</v>
      </c>
      <c r="AH36" s="20" t="s">
        <v>2</v>
      </c>
      <c r="AI36" s="3">
        <v>0.19055555555555556</v>
      </c>
      <c r="AJ36" s="20" t="s">
        <v>1</v>
      </c>
      <c r="AK36" s="3">
        <v>0.20450231481481482</v>
      </c>
      <c r="AL36" s="20" t="s">
        <v>1</v>
      </c>
      <c r="AM36" s="3">
        <v>0.21459490740740741</v>
      </c>
      <c r="AN36" s="20" t="s">
        <v>1</v>
      </c>
      <c r="AO36" s="3">
        <v>0.22751157407407407</v>
      </c>
      <c r="AP36" s="20" t="s">
        <v>1</v>
      </c>
      <c r="AQ36" s="26">
        <v>0.24113425925925927</v>
      </c>
      <c r="AR36" s="211"/>
      <c r="AS36" s="207"/>
      <c r="AT36" s="214"/>
      <c r="AU36" s="207"/>
      <c r="AV36" s="209"/>
      <c r="AW36" s="17" t="s">
        <v>31</v>
      </c>
      <c r="AX36" s="27">
        <f>K37+Q37+W37+AC37+AI37+AM37</f>
        <v>0.07082175925925926</v>
      </c>
      <c r="AY36" s="28">
        <f>K37+Q37+AI37+AM37</f>
        <v>0.04182870370370372</v>
      </c>
      <c r="AZ36" s="28">
        <f>AX36-AY36</f>
        <v>0.028993055555555543</v>
      </c>
      <c r="BA36" s="29">
        <v>4</v>
      </c>
      <c r="BB36" s="30">
        <f>AY36/BA36</f>
        <v>0.01045717592592593</v>
      </c>
      <c r="BC36" s="14">
        <v>2</v>
      </c>
      <c r="BD36" s="30">
        <f>AZ36/BC36</f>
        <v>0.014496527777777771</v>
      </c>
      <c r="BE36" s="14">
        <f>RANK(BB36,BB4:BB80,1)</f>
        <v>6</v>
      </c>
      <c r="BF36" s="14">
        <f>RANK(BD36,BD4:BD80,1)</f>
        <v>15</v>
      </c>
    </row>
    <row r="37" spans="4:58" ht="15.75">
      <c r="D37" t="s">
        <v>41</v>
      </c>
      <c r="E37" s="9">
        <f>E36-0</f>
        <v>0.012962962962962963</v>
      </c>
      <c r="F37" s="22"/>
      <c r="G37" s="9">
        <f>G36-E36</f>
        <v>0.012905092592592595</v>
      </c>
      <c r="H37" s="9"/>
      <c r="I37" s="9">
        <f>I36-G36</f>
        <v>0.013460648148148149</v>
      </c>
      <c r="J37" s="9"/>
      <c r="K37" s="9">
        <f>K36-I36</f>
        <v>0.00974537037037037</v>
      </c>
      <c r="L37" s="9"/>
      <c r="M37" s="9">
        <f>M36-K36</f>
        <v>0.012905092592592593</v>
      </c>
      <c r="N37" s="9"/>
      <c r="O37" s="9">
        <f>O36-M36</f>
        <v>0.008541666666666656</v>
      </c>
      <c r="P37" s="9"/>
      <c r="Q37" s="9">
        <f>Q36-O36</f>
        <v>0.011956018518518519</v>
      </c>
      <c r="R37" s="9"/>
      <c r="S37" s="9">
        <f>S36-Q36</f>
        <v>0.011574074074074098</v>
      </c>
      <c r="T37" s="9"/>
      <c r="U37" s="9">
        <f>U36-S36</f>
        <v>0.010937499999999989</v>
      </c>
      <c r="V37" s="9"/>
      <c r="W37" s="9">
        <f>W36-U36</f>
        <v>0.014340277777777771</v>
      </c>
      <c r="X37" s="9"/>
      <c r="Y37" s="9">
        <f>Y36-W36</f>
        <v>0.011863425925925944</v>
      </c>
      <c r="Z37" s="9"/>
      <c r="AA37" s="9">
        <f>AA36-Y36</f>
        <v>0.010509259259259246</v>
      </c>
      <c r="AB37" s="9"/>
      <c r="AC37" s="9">
        <f>AC36-AA36</f>
        <v>0.014652777777777765</v>
      </c>
      <c r="AD37" s="9"/>
      <c r="AE37" s="9">
        <f>AE36-AC36</f>
        <v>0.013391203703703725</v>
      </c>
      <c r="AF37" s="9"/>
      <c r="AG37" s="9">
        <f>AG36-AE36</f>
        <v>0.010775462962962945</v>
      </c>
      <c r="AH37" s="9"/>
      <c r="AI37" s="9">
        <f>AI36-AG36</f>
        <v>0.010034722222222237</v>
      </c>
      <c r="AJ37" s="9"/>
      <c r="AK37" s="9">
        <f>AK36-AI36</f>
        <v>0.013946759259259256</v>
      </c>
      <c r="AL37" s="9"/>
      <c r="AM37" s="9">
        <f>AM36-AK36</f>
        <v>0.010092592592592597</v>
      </c>
      <c r="AN37" s="9"/>
      <c r="AO37" s="9">
        <f>AO36-AM36</f>
        <v>0.01291666666666666</v>
      </c>
      <c r="AP37" s="9"/>
      <c r="AQ37" s="9">
        <f>AQ36-AO36</f>
        <v>0.013622685185185196</v>
      </c>
      <c r="AR37" s="211"/>
      <c r="AS37" s="207"/>
      <c r="AT37" s="214"/>
      <c r="AU37" s="207"/>
      <c r="AV37" s="209"/>
      <c r="AW37" s="16"/>
      <c r="AX37" s="15"/>
      <c r="AY37" s="14"/>
      <c r="AZ37" s="14"/>
      <c r="BA37" s="29"/>
      <c r="BB37" s="30"/>
      <c r="BC37" s="14"/>
      <c r="BD37" s="30"/>
      <c r="BE37" s="14"/>
      <c r="BF37" s="14"/>
    </row>
    <row r="38" spans="1:58" ht="3" customHeight="1">
      <c r="A38" s="18"/>
      <c r="B38" s="18"/>
      <c r="C38" s="18"/>
      <c r="D38" s="18"/>
      <c r="E38" s="18"/>
      <c r="F38" s="23"/>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9"/>
      <c r="AU38" s="18"/>
      <c r="AV38" s="18"/>
      <c r="AW38" s="35"/>
      <c r="AX38" s="36"/>
      <c r="AY38" s="35"/>
      <c r="AZ38" s="35"/>
      <c r="BA38" s="37"/>
      <c r="BB38" s="38"/>
      <c r="BC38" s="35"/>
      <c r="BD38" s="38"/>
      <c r="BE38" s="35"/>
      <c r="BF38" s="35"/>
    </row>
    <row r="39" spans="1:58" ht="15">
      <c r="A39" t="s">
        <v>43</v>
      </c>
      <c r="C39" s="1" t="s">
        <v>39</v>
      </c>
      <c r="D39" t="s">
        <v>44</v>
      </c>
      <c r="E39" s="1" t="s">
        <v>0</v>
      </c>
      <c r="F39" s="24"/>
      <c r="G39" s="1" t="s">
        <v>1</v>
      </c>
      <c r="H39" s="1"/>
      <c r="I39" s="1" t="s">
        <v>2</v>
      </c>
      <c r="J39" s="1"/>
      <c r="K39" s="1" t="s">
        <v>3</v>
      </c>
      <c r="L39" s="1"/>
      <c r="M39" s="1" t="s">
        <v>4</v>
      </c>
      <c r="N39" s="1"/>
      <c r="O39" s="1" t="s">
        <v>5</v>
      </c>
      <c r="P39" s="1"/>
      <c r="Q39" s="1" t="s">
        <v>6</v>
      </c>
      <c r="R39" s="1"/>
      <c r="S39" s="1" t="s">
        <v>7</v>
      </c>
      <c r="T39" s="1"/>
      <c r="U39" s="1" t="s">
        <v>8</v>
      </c>
      <c r="V39" s="1"/>
      <c r="W39" s="1" t="s">
        <v>9</v>
      </c>
      <c r="X39" s="1"/>
      <c r="Y39" s="1" t="s">
        <v>10</v>
      </c>
      <c r="Z39" s="1"/>
      <c r="AA39" s="1" t="s">
        <v>11</v>
      </c>
      <c r="AB39" s="1"/>
      <c r="AC39" s="1" t="s">
        <v>12</v>
      </c>
      <c r="AD39" s="1"/>
      <c r="AE39" s="1" t="s">
        <v>13</v>
      </c>
      <c r="AF39" s="1"/>
      <c r="AG39" s="1" t="s">
        <v>14</v>
      </c>
      <c r="AH39" s="1"/>
      <c r="AI39" s="1" t="s">
        <v>15</v>
      </c>
      <c r="AJ39" s="1"/>
      <c r="AK39" s="1" t="s">
        <v>16</v>
      </c>
      <c r="AL39" s="1"/>
      <c r="AM39" s="1" t="s">
        <v>17</v>
      </c>
      <c r="AN39" s="1"/>
      <c r="AO39" s="1" t="s">
        <v>18</v>
      </c>
      <c r="AP39" s="1"/>
      <c r="AQ39" s="1" t="s">
        <v>19</v>
      </c>
      <c r="AT39" s="12"/>
      <c r="AW39" s="14"/>
      <c r="AX39" s="15"/>
      <c r="AY39" s="14"/>
      <c r="AZ39" s="14"/>
      <c r="BA39" s="29"/>
      <c r="BB39" s="30"/>
      <c r="BC39" s="14"/>
      <c r="BD39" s="30"/>
      <c r="BE39" s="14"/>
      <c r="BF39" s="14"/>
    </row>
    <row r="40" spans="1:58" ht="15">
      <c r="A40" t="s">
        <v>32</v>
      </c>
      <c r="B40" s="206" t="s">
        <v>1</v>
      </c>
      <c r="C40" t="s">
        <v>65</v>
      </c>
      <c r="D40" t="s">
        <v>38</v>
      </c>
      <c r="E40" s="1">
        <v>62</v>
      </c>
      <c r="F40" s="24"/>
      <c r="G40" s="1">
        <v>63</v>
      </c>
      <c r="H40" s="1"/>
      <c r="I40" s="1">
        <v>61</v>
      </c>
      <c r="J40" s="1"/>
      <c r="K40" s="1">
        <v>62</v>
      </c>
      <c r="L40" s="1"/>
      <c r="M40" s="1">
        <v>63</v>
      </c>
      <c r="N40" s="1"/>
      <c r="O40" s="1">
        <v>61</v>
      </c>
      <c r="P40" s="1"/>
      <c r="Q40" s="1">
        <v>62</v>
      </c>
      <c r="R40" s="1"/>
      <c r="S40" s="1">
        <v>63</v>
      </c>
      <c r="T40" s="1"/>
      <c r="U40" s="1">
        <v>63</v>
      </c>
      <c r="V40" s="1"/>
      <c r="W40" s="1">
        <v>62</v>
      </c>
      <c r="X40" s="1"/>
      <c r="Y40" s="1">
        <v>61</v>
      </c>
      <c r="Z40" s="1"/>
      <c r="AA40" s="1">
        <v>62</v>
      </c>
      <c r="AB40" s="1"/>
      <c r="AC40" s="1">
        <v>63</v>
      </c>
      <c r="AD40" s="1"/>
      <c r="AE40" s="1">
        <v>63</v>
      </c>
      <c r="AF40" s="1"/>
      <c r="AG40" s="1">
        <v>62</v>
      </c>
      <c r="AH40" s="1"/>
      <c r="AI40" s="1">
        <v>61</v>
      </c>
      <c r="AJ40" s="1"/>
      <c r="AK40" s="1">
        <v>62</v>
      </c>
      <c r="AL40" s="1"/>
      <c r="AM40" s="1">
        <v>62</v>
      </c>
      <c r="AN40" s="1"/>
      <c r="AO40" s="1">
        <v>63</v>
      </c>
      <c r="AP40" s="1"/>
      <c r="AQ40" s="1">
        <v>63</v>
      </c>
      <c r="AR40" s="211" t="s">
        <v>3</v>
      </c>
      <c r="AS40" s="207">
        <f>E43+G43+I43+K43+M43+O43+W43+AA43+AG43</f>
        <v>0.09843749999999998</v>
      </c>
      <c r="AT40" s="214" t="s">
        <v>0</v>
      </c>
      <c r="AU40" s="207">
        <f>AQ42-AS40</f>
        <v>0.15038194444444447</v>
      </c>
      <c r="AV40" s="209" t="s">
        <v>5</v>
      </c>
      <c r="AW40" s="17" t="s">
        <v>32</v>
      </c>
      <c r="AX40" s="27">
        <f>I43+O43+Y43+AI43</f>
        <v>0.061805555555555544</v>
      </c>
      <c r="AY40" s="28">
        <f>I43+O43</f>
        <v>0.026631944444444444</v>
      </c>
      <c r="AZ40" s="28">
        <f>AX40-AY40</f>
        <v>0.0351736111111111</v>
      </c>
      <c r="BA40" s="29">
        <v>2</v>
      </c>
      <c r="BB40" s="30">
        <f>AY40/BA40</f>
        <v>0.013315972222222222</v>
      </c>
      <c r="BC40" s="14">
        <v>2</v>
      </c>
      <c r="BD40" s="30">
        <f>AZ40/BC40</f>
        <v>0.01758680555555555</v>
      </c>
      <c r="BE40" s="14">
        <f>RANK(BB40,BB4:BB84,1)</f>
        <v>20</v>
      </c>
      <c r="BF40" s="14">
        <f>RANK(BD40,BD4:BD84,1)</f>
        <v>22</v>
      </c>
    </row>
    <row r="41" spans="1:58" ht="15">
      <c r="A41" t="s">
        <v>33</v>
      </c>
      <c r="B41" s="206"/>
      <c r="C41" s="7" t="s">
        <v>66</v>
      </c>
      <c r="D41" s="2" t="s">
        <v>42</v>
      </c>
      <c r="E41" s="4" t="s">
        <v>46</v>
      </c>
      <c r="F41" s="25"/>
      <c r="G41" s="1" t="s">
        <v>46</v>
      </c>
      <c r="H41" s="1"/>
      <c r="I41" s="1" t="s">
        <v>46</v>
      </c>
      <c r="J41" s="1"/>
      <c r="K41" s="1" t="s">
        <v>46</v>
      </c>
      <c r="L41" s="1"/>
      <c r="M41" s="1" t="s">
        <v>46</v>
      </c>
      <c r="N41" s="1"/>
      <c r="O41" s="1" t="s">
        <v>46</v>
      </c>
      <c r="P41" s="1"/>
      <c r="Q41" s="1" t="s">
        <v>46</v>
      </c>
      <c r="R41" s="1"/>
      <c r="S41" s="1" t="s">
        <v>45</v>
      </c>
      <c r="T41" s="1"/>
      <c r="U41" s="1" t="s">
        <v>45</v>
      </c>
      <c r="V41" s="1"/>
      <c r="W41" s="1" t="s">
        <v>46</v>
      </c>
      <c r="X41" s="1"/>
      <c r="Y41" s="1" t="s">
        <v>45</v>
      </c>
      <c r="Z41" s="1"/>
      <c r="AA41" s="1" t="s">
        <v>46</v>
      </c>
      <c r="AB41" s="1"/>
      <c r="AC41" s="1" t="s">
        <v>45</v>
      </c>
      <c r="AD41" s="1"/>
      <c r="AE41" s="1" t="s">
        <v>45</v>
      </c>
      <c r="AF41" s="1"/>
      <c r="AG41" s="1" t="s">
        <v>46</v>
      </c>
      <c r="AH41" s="1"/>
      <c r="AI41" s="1" t="s">
        <v>45</v>
      </c>
      <c r="AJ41" s="1"/>
      <c r="AK41" s="1" t="s">
        <v>45</v>
      </c>
      <c r="AL41" s="1"/>
      <c r="AM41" s="1" t="s">
        <v>45</v>
      </c>
      <c r="AN41" s="1"/>
      <c r="AO41" s="1" t="s">
        <v>45</v>
      </c>
      <c r="AP41" s="1"/>
      <c r="AQ41" s="1" t="s">
        <v>45</v>
      </c>
      <c r="AR41" s="211"/>
      <c r="AS41" s="207"/>
      <c r="AT41" s="214"/>
      <c r="AU41" s="207"/>
      <c r="AV41" s="209"/>
      <c r="AW41" s="17" t="s">
        <v>33</v>
      </c>
      <c r="AX41" s="27">
        <f>E43+K43+Q43+W43+AA43+AG43+AK43+AM43</f>
        <v>0.08840277777777775</v>
      </c>
      <c r="AY41" s="28">
        <f>E43+K43+Q43+W43+AA43+AG43</f>
        <v>0.060648148148148125</v>
      </c>
      <c r="AZ41" s="28">
        <f>AX41-AY41</f>
        <v>0.027754629629629622</v>
      </c>
      <c r="BA41" s="29">
        <v>6</v>
      </c>
      <c r="BB41" s="30">
        <f>AY41/BA41</f>
        <v>0.010108024691358021</v>
      </c>
      <c r="BC41" s="14">
        <v>2</v>
      </c>
      <c r="BD41" s="30">
        <f>AZ41/BC41</f>
        <v>0.013877314814814811</v>
      </c>
      <c r="BE41" s="14">
        <f>RANK(BB41,BB4:BB85,1)</f>
        <v>4</v>
      </c>
      <c r="BF41" s="14">
        <f>RANK(BD41,BD4:BD85,1)</f>
        <v>12</v>
      </c>
    </row>
    <row r="42" spans="1:58" ht="15">
      <c r="A42" t="s">
        <v>34</v>
      </c>
      <c r="B42" s="206"/>
      <c r="C42" t="s">
        <v>67</v>
      </c>
      <c r="D42" t="s">
        <v>40</v>
      </c>
      <c r="E42" s="3">
        <v>0.01068287037037037</v>
      </c>
      <c r="F42" s="21" t="s">
        <v>1</v>
      </c>
      <c r="G42" s="3">
        <v>0.01980324074074074</v>
      </c>
      <c r="H42" s="21" t="s">
        <v>0</v>
      </c>
      <c r="I42" s="3">
        <v>0.032824074074074075</v>
      </c>
      <c r="J42" s="20" t="s">
        <v>0</v>
      </c>
      <c r="K42" s="3">
        <v>0.04181712962962963</v>
      </c>
      <c r="L42" s="20" t="s">
        <v>0</v>
      </c>
      <c r="M42" s="3">
        <v>0.05375</v>
      </c>
      <c r="N42" s="20" t="s">
        <v>0</v>
      </c>
      <c r="O42" s="3">
        <v>0.06736111111111111</v>
      </c>
      <c r="P42" s="20" t="s">
        <v>1</v>
      </c>
      <c r="Q42" s="3">
        <v>0.07725694444444443</v>
      </c>
      <c r="R42" s="20" t="s">
        <v>0</v>
      </c>
      <c r="S42" s="3">
        <v>0.0899074074074074</v>
      </c>
      <c r="T42" s="20" t="s">
        <v>0</v>
      </c>
      <c r="U42" s="3">
        <v>0.10289351851851852</v>
      </c>
      <c r="V42" s="20" t="s">
        <v>0</v>
      </c>
      <c r="W42" s="3">
        <v>0.11296296296296297</v>
      </c>
      <c r="X42" s="20" t="s">
        <v>0</v>
      </c>
      <c r="Y42" s="3">
        <v>0.13104166666666667</v>
      </c>
      <c r="Z42" s="20" t="s">
        <v>1</v>
      </c>
      <c r="AA42" s="3">
        <v>0.1416435185185185</v>
      </c>
      <c r="AB42" s="20" t="s">
        <v>1</v>
      </c>
      <c r="AC42" s="3">
        <v>0.1542476851851852</v>
      </c>
      <c r="AD42" s="20" t="s">
        <v>1</v>
      </c>
      <c r="AE42" s="3">
        <v>0.1672685185185185</v>
      </c>
      <c r="AF42" s="20" t="s">
        <v>1</v>
      </c>
      <c r="AG42" s="3">
        <v>0.1776736111111111</v>
      </c>
      <c r="AH42" s="20" t="s">
        <v>1</v>
      </c>
      <c r="AI42" s="3">
        <v>0.1947685185185185</v>
      </c>
      <c r="AJ42" s="20" t="s">
        <v>2</v>
      </c>
      <c r="AK42" s="3">
        <v>0.2086111111111111</v>
      </c>
      <c r="AL42" s="20" t="s">
        <v>3</v>
      </c>
      <c r="AM42" s="3">
        <v>0.22252314814814814</v>
      </c>
      <c r="AN42" s="20" t="s">
        <v>3</v>
      </c>
      <c r="AO42" s="3">
        <v>0.23537037037037037</v>
      </c>
      <c r="AP42" s="20" t="s">
        <v>3</v>
      </c>
      <c r="AQ42" s="26">
        <v>0.24881944444444445</v>
      </c>
      <c r="AR42" s="211"/>
      <c r="AS42" s="207"/>
      <c r="AT42" s="214"/>
      <c r="AU42" s="207"/>
      <c r="AV42" s="209"/>
      <c r="AW42" s="17" t="s">
        <v>34</v>
      </c>
      <c r="AX42" s="27">
        <f>G43+M43+S43+U43+AC43+AE43+AO43+AQ43</f>
        <v>0.09861111111111115</v>
      </c>
      <c r="AY42" s="28">
        <f>G43+M43</f>
        <v>0.02105324074074074</v>
      </c>
      <c r="AZ42" s="28">
        <f>AX42-AY42</f>
        <v>0.0775578703703704</v>
      </c>
      <c r="BA42" s="29">
        <v>2</v>
      </c>
      <c r="BB42" s="30">
        <f>AY42/BA42</f>
        <v>0.01052662037037037</v>
      </c>
      <c r="BC42" s="14">
        <v>6</v>
      </c>
      <c r="BD42" s="30">
        <f>AZ42/BC42</f>
        <v>0.012926311728395068</v>
      </c>
      <c r="BE42" s="14">
        <f>RANK(BB42,BB4:BB86,1)</f>
        <v>7</v>
      </c>
      <c r="BF42" s="14">
        <f>RANK(BD42,BD4:BD86,1)</f>
        <v>6</v>
      </c>
    </row>
    <row r="43" spans="4:58" ht="15.75">
      <c r="D43" t="s">
        <v>41</v>
      </c>
      <c r="E43" s="9">
        <f>E42-0</f>
        <v>0.01068287037037037</v>
      </c>
      <c r="F43" s="22"/>
      <c r="G43" s="9">
        <f>G42-E42</f>
        <v>0.009120370370370369</v>
      </c>
      <c r="H43" s="9"/>
      <c r="I43" s="9">
        <f>I42-G42</f>
        <v>0.013020833333333336</v>
      </c>
      <c r="J43" s="9"/>
      <c r="K43" s="11">
        <f>K42-I42</f>
        <v>0.008993055555555553</v>
      </c>
      <c r="L43" s="11"/>
      <c r="M43" s="9">
        <f>M42-K42</f>
        <v>0.011932870370370371</v>
      </c>
      <c r="N43" s="9"/>
      <c r="O43" s="9">
        <f>O42-M42</f>
        <v>0.013611111111111109</v>
      </c>
      <c r="P43" s="9"/>
      <c r="Q43" s="9">
        <f>Q42-O42</f>
        <v>0.009895833333333326</v>
      </c>
      <c r="R43" s="9"/>
      <c r="S43" s="9">
        <f>S42-Q42</f>
        <v>0.01265046296296296</v>
      </c>
      <c r="T43" s="9"/>
      <c r="U43" s="9">
        <f>U42-S42</f>
        <v>0.012986111111111129</v>
      </c>
      <c r="V43" s="9"/>
      <c r="W43" s="9">
        <f>W42-U42</f>
        <v>0.01006944444444445</v>
      </c>
      <c r="X43" s="9"/>
      <c r="Y43" s="9">
        <f>Y42-W42</f>
        <v>0.018078703703703694</v>
      </c>
      <c r="Z43" s="9"/>
      <c r="AA43" s="9">
        <f>AA42-Y42</f>
        <v>0.010601851851851835</v>
      </c>
      <c r="AB43" s="9"/>
      <c r="AC43" s="9">
        <f>AC42-AA42</f>
        <v>0.012604166666666694</v>
      </c>
      <c r="AD43" s="9"/>
      <c r="AE43" s="9">
        <f>AE42-AC42</f>
        <v>0.013020833333333315</v>
      </c>
      <c r="AF43" s="9"/>
      <c r="AG43" s="9">
        <f>AG42-AE42</f>
        <v>0.01040509259259259</v>
      </c>
      <c r="AH43" s="9"/>
      <c r="AI43" s="9">
        <f>AI42-AG42</f>
        <v>0.017094907407407406</v>
      </c>
      <c r="AJ43" s="9"/>
      <c r="AK43" s="9">
        <f>AK42-AI42</f>
        <v>0.0138425925925926</v>
      </c>
      <c r="AL43" s="9"/>
      <c r="AM43" s="9">
        <f>AM42-AK42</f>
        <v>0.013912037037037028</v>
      </c>
      <c r="AN43" s="9"/>
      <c r="AO43" s="9">
        <f>AO42-AM42</f>
        <v>0.012847222222222232</v>
      </c>
      <c r="AP43" s="9"/>
      <c r="AQ43" s="9">
        <f>AQ42-AO42</f>
        <v>0.013449074074074086</v>
      </c>
      <c r="AR43" s="211"/>
      <c r="AS43" s="207"/>
      <c r="AT43" s="214"/>
      <c r="AU43" s="207"/>
      <c r="AV43" s="209"/>
      <c r="AW43" s="16"/>
      <c r="AX43" s="15"/>
      <c r="AY43" s="14"/>
      <c r="AZ43" s="14"/>
      <c r="BA43" s="29"/>
      <c r="BB43" s="30"/>
      <c r="BC43" s="14"/>
      <c r="BD43" s="30"/>
      <c r="BE43" s="14"/>
      <c r="BF43" s="14"/>
    </row>
    <row r="44" spans="1:58" ht="3" customHeight="1">
      <c r="A44" s="18"/>
      <c r="B44" s="18"/>
      <c r="C44" s="18"/>
      <c r="D44" s="18"/>
      <c r="E44" s="18"/>
      <c r="F44" s="23"/>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35"/>
      <c r="AX44" s="36"/>
      <c r="AY44" s="35"/>
      <c r="AZ44" s="35"/>
      <c r="BA44" s="37"/>
      <c r="BB44" s="38"/>
      <c r="BC44" s="35"/>
      <c r="BD44" s="38"/>
      <c r="BE44" s="35"/>
      <c r="BF44" s="35"/>
    </row>
    <row r="45" spans="1:58" ht="12.75">
      <c r="A45" t="s">
        <v>43</v>
      </c>
      <c r="C45" s="1" t="s">
        <v>39</v>
      </c>
      <c r="D45" t="s">
        <v>44</v>
      </c>
      <c r="E45" s="1" t="s">
        <v>0</v>
      </c>
      <c r="F45" s="24"/>
      <c r="G45" s="1" t="s">
        <v>1</v>
      </c>
      <c r="H45" s="1"/>
      <c r="I45" s="1" t="s">
        <v>2</v>
      </c>
      <c r="J45" s="1"/>
      <c r="K45" s="1" t="s">
        <v>3</v>
      </c>
      <c r="L45" s="1"/>
      <c r="M45" s="1" t="s">
        <v>4</v>
      </c>
      <c r="N45" s="1"/>
      <c r="O45" s="1" t="s">
        <v>5</v>
      </c>
      <c r="P45" s="1"/>
      <c r="Q45" s="1" t="s">
        <v>6</v>
      </c>
      <c r="R45" s="1"/>
      <c r="S45" s="1" t="s">
        <v>7</v>
      </c>
      <c r="T45" s="1"/>
      <c r="U45" s="1" t="s">
        <v>8</v>
      </c>
      <c r="V45" s="1"/>
      <c r="W45" s="1" t="s">
        <v>9</v>
      </c>
      <c r="X45" s="1"/>
      <c r="Y45" s="1" t="s">
        <v>10</v>
      </c>
      <c r="Z45" s="1"/>
      <c r="AA45" s="1" t="s">
        <v>11</v>
      </c>
      <c r="AB45" s="1"/>
      <c r="AC45" s="1" t="s">
        <v>12</v>
      </c>
      <c r="AD45" s="1"/>
      <c r="AE45" s="1" t="s">
        <v>13</v>
      </c>
      <c r="AF45" s="1"/>
      <c r="AG45" s="1" t="s">
        <v>14</v>
      </c>
      <c r="AH45" s="1"/>
      <c r="AI45" s="1" t="s">
        <v>15</v>
      </c>
      <c r="AJ45" s="1"/>
      <c r="AK45" s="1" t="s">
        <v>16</v>
      </c>
      <c r="AL45" s="1"/>
      <c r="AM45" s="1" t="s">
        <v>17</v>
      </c>
      <c r="AN45" s="1"/>
      <c r="AO45" s="1" t="s">
        <v>18</v>
      </c>
      <c r="AP45" s="1"/>
      <c r="AQ45" s="1" t="s">
        <v>19</v>
      </c>
      <c r="AW45" s="14"/>
      <c r="AX45" s="15"/>
      <c r="AY45" s="14"/>
      <c r="AZ45" s="14"/>
      <c r="BA45" s="29"/>
      <c r="BB45" s="30"/>
      <c r="BC45" s="14"/>
      <c r="BD45" s="30"/>
      <c r="BE45" s="14"/>
      <c r="BF45" s="14"/>
    </row>
    <row r="46" spans="1:58" ht="15">
      <c r="A46" t="s">
        <v>35</v>
      </c>
      <c r="B46" s="217" t="s">
        <v>2</v>
      </c>
      <c r="C46" t="s">
        <v>68</v>
      </c>
      <c r="D46" t="s">
        <v>38</v>
      </c>
      <c r="E46" s="1">
        <v>73</v>
      </c>
      <c r="F46" s="24"/>
      <c r="G46" s="1">
        <v>72</v>
      </c>
      <c r="H46" s="1"/>
      <c r="I46" s="1">
        <v>71</v>
      </c>
      <c r="J46" s="1"/>
      <c r="K46" s="1">
        <v>73</v>
      </c>
      <c r="L46" s="1"/>
      <c r="M46" s="1">
        <v>72</v>
      </c>
      <c r="N46" s="1"/>
      <c r="O46" s="1">
        <v>71</v>
      </c>
      <c r="P46" s="1"/>
      <c r="Q46" s="1">
        <v>73</v>
      </c>
      <c r="R46" s="1"/>
      <c r="S46" s="1">
        <v>72</v>
      </c>
      <c r="T46" s="1"/>
      <c r="U46" s="1">
        <v>71</v>
      </c>
      <c r="V46" s="1"/>
      <c r="W46" s="1">
        <v>73</v>
      </c>
      <c r="X46" s="1"/>
      <c r="Y46" s="1">
        <v>72</v>
      </c>
      <c r="Z46" s="1"/>
      <c r="AA46" s="1">
        <v>71</v>
      </c>
      <c r="AB46" s="1"/>
      <c r="AC46" s="1">
        <v>73</v>
      </c>
      <c r="AD46" s="1"/>
      <c r="AE46" s="1">
        <v>72</v>
      </c>
      <c r="AF46" s="1"/>
      <c r="AG46" s="1">
        <v>71</v>
      </c>
      <c r="AH46" s="1"/>
      <c r="AI46" s="1">
        <v>73</v>
      </c>
      <c r="AJ46" s="1"/>
      <c r="AK46" s="1">
        <v>72</v>
      </c>
      <c r="AL46" s="1"/>
      <c r="AM46" s="1">
        <v>71</v>
      </c>
      <c r="AN46" s="1"/>
      <c r="AO46" s="1">
        <v>73</v>
      </c>
      <c r="AP46" s="1"/>
      <c r="AQ46" s="1">
        <v>72</v>
      </c>
      <c r="AR46" s="211" t="s">
        <v>4</v>
      </c>
      <c r="AS46" s="207">
        <f>M49+O49+Q49+Y49+AA49+AC49+AM49+AO49+AQ49</f>
        <v>0.1096296296296296</v>
      </c>
      <c r="AT46" s="208" t="s">
        <v>4</v>
      </c>
      <c r="AU46" s="207">
        <f>AQ48-AS46</f>
        <v>0.14138888888888893</v>
      </c>
      <c r="AV46" s="209" t="s">
        <v>3</v>
      </c>
      <c r="AW46" s="17" t="s">
        <v>35</v>
      </c>
      <c r="AX46" s="27">
        <f>I49+O49+U49+AA49+AG49+AM49</f>
        <v>0.07524305555555552</v>
      </c>
      <c r="AY46" s="28">
        <f>O49+AA49+AM49</f>
        <v>0.03423611111111108</v>
      </c>
      <c r="AZ46" s="28">
        <f>AX46-AY46</f>
        <v>0.04100694444444444</v>
      </c>
      <c r="BA46" s="29">
        <v>3</v>
      </c>
      <c r="BB46" s="30">
        <f>AY46/BA46</f>
        <v>0.011412037037037026</v>
      </c>
      <c r="BC46" s="14">
        <v>3</v>
      </c>
      <c r="BD46" s="30">
        <f>AZ46/BC46</f>
        <v>0.013668981481481482</v>
      </c>
      <c r="BE46" s="14">
        <f>RANK(BB46,BB4:BB90,1)</f>
        <v>12</v>
      </c>
      <c r="BF46" s="14">
        <f>RANK(BD46,BD4:BD90,1)</f>
        <v>10</v>
      </c>
    </row>
    <row r="47" spans="1:58" ht="15">
      <c r="A47" t="s">
        <v>36</v>
      </c>
      <c r="B47" s="217"/>
      <c r="C47" t="s">
        <v>69</v>
      </c>
      <c r="D47" s="2" t="s">
        <v>42</v>
      </c>
      <c r="E47" s="4" t="s">
        <v>45</v>
      </c>
      <c r="F47" s="25"/>
      <c r="G47" s="1" t="s">
        <v>45</v>
      </c>
      <c r="H47" s="1"/>
      <c r="I47" s="1" t="s">
        <v>45</v>
      </c>
      <c r="J47" s="1"/>
      <c r="K47" s="1" t="s">
        <v>45</v>
      </c>
      <c r="L47" s="1"/>
      <c r="M47" s="1" t="s">
        <v>46</v>
      </c>
      <c r="N47" s="1"/>
      <c r="O47" s="1" t="s">
        <v>46</v>
      </c>
      <c r="P47" s="1"/>
      <c r="Q47" s="1" t="s">
        <v>46</v>
      </c>
      <c r="R47" s="1"/>
      <c r="S47" s="1" t="s">
        <v>45</v>
      </c>
      <c r="T47" s="1"/>
      <c r="U47" s="1" t="s">
        <v>45</v>
      </c>
      <c r="V47" s="1"/>
      <c r="W47" s="1" t="s">
        <v>45</v>
      </c>
      <c r="X47" s="1"/>
      <c r="Y47" s="1" t="s">
        <v>46</v>
      </c>
      <c r="Z47" s="1"/>
      <c r="AA47" s="1" t="s">
        <v>46</v>
      </c>
      <c r="AB47" s="1"/>
      <c r="AC47" s="1" t="s">
        <v>46</v>
      </c>
      <c r="AD47" s="1"/>
      <c r="AE47" s="1" t="s">
        <v>45</v>
      </c>
      <c r="AF47" s="1"/>
      <c r="AG47" s="1" t="s">
        <v>45</v>
      </c>
      <c r="AH47" s="1"/>
      <c r="AI47" s="1" t="s">
        <v>45</v>
      </c>
      <c r="AJ47" s="1"/>
      <c r="AK47" s="1" t="s">
        <v>46</v>
      </c>
      <c r="AL47" s="1"/>
      <c r="AM47" s="1" t="s">
        <v>46</v>
      </c>
      <c r="AN47" s="1"/>
      <c r="AO47" s="1" t="s">
        <v>46</v>
      </c>
      <c r="AP47" s="1"/>
      <c r="AQ47" s="1" t="s">
        <v>46</v>
      </c>
      <c r="AR47" s="211"/>
      <c r="AS47" s="207"/>
      <c r="AT47" s="208"/>
      <c r="AU47" s="207"/>
      <c r="AV47" s="209"/>
      <c r="AW47" s="17" t="s">
        <v>36</v>
      </c>
      <c r="AX47" s="27">
        <f>G49+M49+S49+Y49+AE49+AK49+AQ49</f>
        <v>0.0816782407407408</v>
      </c>
      <c r="AY47" s="28">
        <f>M49+Y49+AK49+AQ49</f>
        <v>0.04318287037037042</v>
      </c>
      <c r="AZ47" s="28">
        <f>AX47-AY47</f>
        <v>0.03849537037037038</v>
      </c>
      <c r="BA47" s="29">
        <v>4</v>
      </c>
      <c r="BB47" s="30">
        <f>AY47/BA47</f>
        <v>0.010795717592592605</v>
      </c>
      <c r="BC47" s="14">
        <v>3</v>
      </c>
      <c r="BD47" s="30">
        <f>AZ47/BC47</f>
        <v>0.012831790123456794</v>
      </c>
      <c r="BE47" s="14">
        <f>RANK(BB47,BB4:BB91,1)</f>
        <v>8</v>
      </c>
      <c r="BF47" s="14">
        <f>RANK(BD47,BD4:BD91,1)</f>
        <v>5</v>
      </c>
    </row>
    <row r="48" spans="1:58" ht="15">
      <c r="A48" t="s">
        <v>37</v>
      </c>
      <c r="B48" s="217"/>
      <c r="C48" t="s">
        <v>70</v>
      </c>
      <c r="D48" t="s">
        <v>40</v>
      </c>
      <c r="E48" s="3">
        <v>0.01267361111111111</v>
      </c>
      <c r="F48" s="21" t="s">
        <v>3</v>
      </c>
      <c r="G48" s="3">
        <v>0.025092592592592593</v>
      </c>
      <c r="H48" s="21" t="s">
        <v>3</v>
      </c>
      <c r="I48" s="3">
        <v>0.03849537037037037</v>
      </c>
      <c r="J48" s="20" t="s">
        <v>3</v>
      </c>
      <c r="K48" s="3">
        <v>0.05148148148148148</v>
      </c>
      <c r="L48" s="20" t="s">
        <v>4</v>
      </c>
      <c r="M48" s="3">
        <v>0.06219907407407407</v>
      </c>
      <c r="N48" s="20" t="s">
        <v>4</v>
      </c>
      <c r="O48" s="3">
        <v>0.07354166666666667</v>
      </c>
      <c r="P48" s="20" t="s">
        <v>4</v>
      </c>
      <c r="Q48" s="3">
        <v>0.08778935185185184</v>
      </c>
      <c r="R48" s="20" t="s">
        <v>4</v>
      </c>
      <c r="S48" s="3">
        <v>0.10099537037037037</v>
      </c>
      <c r="T48" s="20" t="s">
        <v>4</v>
      </c>
      <c r="U48" s="3">
        <v>0.11487268518518519</v>
      </c>
      <c r="V48" s="20" t="s">
        <v>4</v>
      </c>
      <c r="W48" s="3">
        <v>0.12752314814814816</v>
      </c>
      <c r="X48" s="20" t="s">
        <v>4</v>
      </c>
      <c r="Y48" s="3">
        <v>0.13805555555555557</v>
      </c>
      <c r="Z48" s="20" t="s">
        <v>4</v>
      </c>
      <c r="AA48" s="3">
        <v>0.14967592592592593</v>
      </c>
      <c r="AB48" s="20" t="s">
        <v>4</v>
      </c>
      <c r="AC48" s="3">
        <v>0.16417824074074075</v>
      </c>
      <c r="AD48" s="20" t="s">
        <v>4</v>
      </c>
      <c r="AE48" s="3">
        <v>0.17704861111111111</v>
      </c>
      <c r="AF48" s="20" t="s">
        <v>4</v>
      </c>
      <c r="AG48" s="3">
        <v>0.19077546296296297</v>
      </c>
      <c r="AH48" s="20" t="s">
        <v>4</v>
      </c>
      <c r="AI48" s="3">
        <v>0.2032523148148148</v>
      </c>
      <c r="AJ48" s="20" t="s">
        <v>4</v>
      </c>
      <c r="AK48" s="3">
        <v>0.21435185185185188</v>
      </c>
      <c r="AL48" s="20" t="s">
        <v>4</v>
      </c>
      <c r="AM48" s="3">
        <v>0.225625</v>
      </c>
      <c r="AN48" s="20" t="s">
        <v>4</v>
      </c>
      <c r="AO48" s="3">
        <v>0.2401851851851852</v>
      </c>
      <c r="AP48" s="20" t="s">
        <v>4</v>
      </c>
      <c r="AQ48" s="26">
        <v>0.25101851851851853</v>
      </c>
      <c r="AR48" s="211"/>
      <c r="AS48" s="207"/>
      <c r="AT48" s="208"/>
      <c r="AU48" s="207"/>
      <c r="AV48" s="209"/>
      <c r="AW48" s="17" t="s">
        <v>37</v>
      </c>
      <c r="AX48" s="27">
        <f>E49+K49+Q49+W49+AC49+AI49+AO49</f>
        <v>0.09409722222222221</v>
      </c>
      <c r="AY48" s="28">
        <f>Q49+AC49+AO49</f>
        <v>0.04331018518518519</v>
      </c>
      <c r="AZ48" s="28">
        <f>AX48-AY48</f>
        <v>0.05078703703703702</v>
      </c>
      <c r="BA48" s="29">
        <v>3</v>
      </c>
      <c r="BB48" s="30">
        <f>AY48/BA48</f>
        <v>0.01443672839506173</v>
      </c>
      <c r="BC48" s="14">
        <v>4</v>
      </c>
      <c r="BD48" s="30">
        <f>AZ48/BC48</f>
        <v>0.012696759259259255</v>
      </c>
      <c r="BE48" s="14">
        <f>RANK(BB48,BB4:BB92,1)</f>
        <v>24</v>
      </c>
      <c r="BF48" s="14">
        <f>RANK(BD48,BD4:BD92,1)</f>
        <v>4</v>
      </c>
    </row>
    <row r="49" spans="4:58" ht="15.75">
      <c r="D49" t="s">
        <v>41</v>
      </c>
      <c r="E49" s="9">
        <f>E48-0</f>
        <v>0.01267361111111111</v>
      </c>
      <c r="F49" s="9"/>
      <c r="G49" s="9">
        <f>G48-E48</f>
        <v>0.012418981481481484</v>
      </c>
      <c r="H49" s="9"/>
      <c r="I49" s="9">
        <f>I48-G48</f>
        <v>0.013402777777777774</v>
      </c>
      <c r="J49" s="9"/>
      <c r="K49" s="9">
        <f>K48-I48</f>
        <v>0.012986111111111115</v>
      </c>
      <c r="L49" s="9"/>
      <c r="M49" s="9">
        <f>M48-K48</f>
        <v>0.010717592592592591</v>
      </c>
      <c r="N49" s="9"/>
      <c r="O49" s="9">
        <f>O48-M48</f>
        <v>0.011342592592592599</v>
      </c>
      <c r="P49" s="9"/>
      <c r="Q49" s="9">
        <f>Q48-O48</f>
        <v>0.014247685185185169</v>
      </c>
      <c r="R49" s="9"/>
      <c r="S49" s="9">
        <f>S48-Q48</f>
        <v>0.013206018518518534</v>
      </c>
      <c r="T49" s="11"/>
      <c r="U49" s="9">
        <f>U48-S48</f>
        <v>0.013877314814814815</v>
      </c>
      <c r="V49" s="9"/>
      <c r="W49" s="9">
        <f>W48-U48</f>
        <v>0.012650462962962974</v>
      </c>
      <c r="X49" s="9"/>
      <c r="Y49" s="9">
        <f>Y48-W48</f>
        <v>0.010532407407407407</v>
      </c>
      <c r="Z49" s="9"/>
      <c r="AA49" s="9">
        <f>AA48-Y48</f>
        <v>0.011620370370370364</v>
      </c>
      <c r="AB49" s="9"/>
      <c r="AC49" s="9">
        <f>AC48-AA48</f>
        <v>0.014502314814814815</v>
      </c>
      <c r="AD49" s="9"/>
      <c r="AE49" s="9">
        <f>AE48-AC48</f>
        <v>0.012870370370370365</v>
      </c>
      <c r="AF49" s="9"/>
      <c r="AG49" s="9">
        <f>AG48-AE48</f>
        <v>0.013726851851851851</v>
      </c>
      <c r="AH49" s="9"/>
      <c r="AI49" s="9">
        <f>AI48-AG48</f>
        <v>0.012476851851851822</v>
      </c>
      <c r="AJ49" s="9"/>
      <c r="AK49" s="9">
        <f>AK48-AI48</f>
        <v>0.011099537037037088</v>
      </c>
      <c r="AL49" s="9"/>
      <c r="AM49" s="9">
        <f>AM48-AK48</f>
        <v>0.011273148148148115</v>
      </c>
      <c r="AN49" s="9"/>
      <c r="AO49" s="9">
        <f>AO48-AM48</f>
        <v>0.014560185185185204</v>
      </c>
      <c r="AP49" s="9"/>
      <c r="AQ49" s="9">
        <f>AQ48-AO48</f>
        <v>0.010833333333333334</v>
      </c>
      <c r="AR49" s="211"/>
      <c r="AS49" s="207"/>
      <c r="AT49" s="208"/>
      <c r="AU49" s="207"/>
      <c r="AV49" s="209"/>
      <c r="AW49" s="16"/>
      <c r="BA49" s="1"/>
      <c r="BB49" s="1"/>
      <c r="BC49" s="1"/>
      <c r="BD49" s="1"/>
      <c r="BF49" s="1"/>
    </row>
    <row r="50" spans="1:58" ht="3"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row>
  </sheetData>
  <sheetProtection/>
  <mergeCells count="61">
    <mergeCell ref="AV40:AV43"/>
    <mergeCell ref="BE1:BE2"/>
    <mergeCell ref="AW1:AZ1"/>
    <mergeCell ref="AV34:AV37"/>
    <mergeCell ref="AV4:AV7"/>
    <mergeCell ref="AV10:AV13"/>
    <mergeCell ref="BA1:BA2"/>
    <mergeCell ref="BF1:BF2"/>
    <mergeCell ref="BB1:BB2"/>
    <mergeCell ref="BC1:BC2"/>
    <mergeCell ref="BD1:BD2"/>
    <mergeCell ref="AT46:AT49"/>
    <mergeCell ref="AT22:AT25"/>
    <mergeCell ref="AT28:AT31"/>
    <mergeCell ref="AT34:AT37"/>
    <mergeCell ref="AT40:AT43"/>
    <mergeCell ref="AV46:AV49"/>
    <mergeCell ref="AV16:AV19"/>
    <mergeCell ref="AU40:AU43"/>
    <mergeCell ref="AU1:AU2"/>
    <mergeCell ref="AU16:AU19"/>
    <mergeCell ref="AV1:AV2"/>
    <mergeCell ref="AV22:AV25"/>
    <mergeCell ref="AV28:AV31"/>
    <mergeCell ref="AU46:AU49"/>
    <mergeCell ref="AU34:AU37"/>
    <mergeCell ref="AS28:AS31"/>
    <mergeCell ref="AR22:AR25"/>
    <mergeCell ref="B16:B18"/>
    <mergeCell ref="B46:B48"/>
    <mergeCell ref="B22:B24"/>
    <mergeCell ref="B28:B30"/>
    <mergeCell ref="B34:B36"/>
    <mergeCell ref="B40:B42"/>
    <mergeCell ref="AT16:AT19"/>
    <mergeCell ref="AU28:AU31"/>
    <mergeCell ref="AU4:AU7"/>
    <mergeCell ref="AS10:AS13"/>
    <mergeCell ref="AU10:AU13"/>
    <mergeCell ref="AS16:AS19"/>
    <mergeCell ref="AT4:AT7"/>
    <mergeCell ref="AT10:AT13"/>
    <mergeCell ref="AS22:AS25"/>
    <mergeCell ref="AU22:AU25"/>
    <mergeCell ref="AR46:AR49"/>
    <mergeCell ref="AS4:AS7"/>
    <mergeCell ref="AR34:AR37"/>
    <mergeCell ref="AR40:AR43"/>
    <mergeCell ref="AR16:AR19"/>
    <mergeCell ref="AS34:AS37"/>
    <mergeCell ref="AS46:AS49"/>
    <mergeCell ref="AR4:AR7"/>
    <mergeCell ref="AR28:AR31"/>
    <mergeCell ref="AS40:AS43"/>
    <mergeCell ref="AT1:AT2"/>
    <mergeCell ref="AR10:AR13"/>
    <mergeCell ref="A1:AQ2"/>
    <mergeCell ref="AR1:AR2"/>
    <mergeCell ref="AS1:AS2"/>
    <mergeCell ref="B4:B6"/>
    <mergeCell ref="B10:B12"/>
  </mergeCells>
  <printOptions horizontalCentered="1"/>
  <pageMargins left="0.1968503937007874" right="0.1968503937007874" top="0.984251968503937" bottom="0.984251968503937" header="0.5118110236220472" footer="0.5118110236220472"/>
  <pageSetup fitToHeight="1" fitToWidth="1" horizontalDpi="600" verticalDpi="600" orientation="landscape" paperSize="8"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cp:lastModifiedBy>
  <cp:lastPrinted>2012-06-11T10:06:05Z</cp:lastPrinted>
  <dcterms:created xsi:type="dcterms:W3CDTF">1996-10-14T23:33:28Z</dcterms:created>
  <dcterms:modified xsi:type="dcterms:W3CDTF">2014-06-17T23:49:06Z</dcterms:modified>
  <cp:category/>
  <cp:version/>
  <cp:contentType/>
  <cp:contentStatus/>
</cp:coreProperties>
</file>