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<sst xmlns="http://schemas.openxmlformats.org/spreadsheetml/2006/main" count="1859" uniqueCount="1117">
  <si>
    <t>Oficiální Výsledková listina Zimní běh na Blaník</t>
  </si>
  <si>
    <t>14. 1. 2017</t>
  </si>
  <si>
    <t>muži</t>
  </si>
  <si>
    <t>#</t>
  </si>
  <si>
    <t>Příjmení</t>
  </si>
  <si>
    <t>Jméno</t>
  </si>
  <si>
    <t>Klub</t>
  </si>
  <si>
    <t>st. č.</t>
  </si>
  <si>
    <t>Ročník</t>
  </si>
  <si>
    <t>Kategorie</t>
  </si>
  <si>
    <t># v kat.</t>
  </si>
  <si>
    <t>Oficiální čas</t>
  </si>
  <si>
    <t>Ztráta</t>
  </si>
  <si>
    <t>Čipový čas</t>
  </si>
  <si>
    <t>mezičas 10. km</t>
  </si>
  <si>
    <t>BRYCHTA</t>
  </si>
  <si>
    <t>Jiří</t>
  </si>
  <si>
    <t>Tj Nové Město na Moravě</t>
  </si>
  <si>
    <t>#75</t>
  </si>
  <si>
    <t>MB</t>
  </si>
  <si>
    <t>EREMKA</t>
  </si>
  <si>
    <t>Libor</t>
  </si>
  <si>
    <t>humpolec</t>
  </si>
  <si>
    <t>#20</t>
  </si>
  <si>
    <t>MA</t>
  </si>
  <si>
    <t>BURIAN</t>
  </si>
  <si>
    <t>Michal</t>
  </si>
  <si>
    <t>SK Sporting Příbram</t>
  </si>
  <si>
    <t>#80</t>
  </si>
  <si>
    <t>KOVÁŘ</t>
  </si>
  <si>
    <t>michal</t>
  </si>
  <si>
    <t>tj sokol unhošť</t>
  </si>
  <si>
    <t>#199</t>
  </si>
  <si>
    <t>KUNA</t>
  </si>
  <si>
    <t>Alois</t>
  </si>
  <si>
    <t>České Budějovice</t>
  </si>
  <si>
    <t>#224</t>
  </si>
  <si>
    <t>BICAN</t>
  </si>
  <si>
    <t>Stanislav</t>
  </si>
  <si>
    <t>TJ Packa Praha</t>
  </si>
  <si>
    <t>#67</t>
  </si>
  <si>
    <t>SEIDL</t>
  </si>
  <si>
    <t>Miroslav</t>
  </si>
  <si>
    <t>VŠTJ Ekonom Praha</t>
  </si>
  <si>
    <t>#332</t>
  </si>
  <si>
    <t>KONVALINKA</t>
  </si>
  <si>
    <t>Matěj</t>
  </si>
  <si>
    <t>Sedlčany</t>
  </si>
  <si>
    <t>#437</t>
  </si>
  <si>
    <t>FOŘT</t>
  </si>
  <si>
    <t>Martin</t>
  </si>
  <si>
    <t>ELEVEN RUN TEAM</t>
  </si>
  <si>
    <t>#123</t>
  </si>
  <si>
    <t>JÁNOŠÍK</t>
  </si>
  <si>
    <t>Rudolf</t>
  </si>
  <si>
    <t>Vlašim</t>
  </si>
  <si>
    <t>#3</t>
  </si>
  <si>
    <t>OPLETAL</t>
  </si>
  <si>
    <t>J a J Vlašim</t>
  </si>
  <si>
    <t>#35</t>
  </si>
  <si>
    <t>DOUDLEBSKÝ-STERNECK</t>
  </si>
  <si>
    <t>Honza</t>
  </si>
  <si>
    <t>#107</t>
  </si>
  <si>
    <t>NĚMEC</t>
  </si>
  <si>
    <t>Kamil</t>
  </si>
  <si>
    <t>Hasiči Vlašim</t>
  </si>
  <si>
    <t>#463</t>
  </si>
  <si>
    <t>MALÝ</t>
  </si>
  <si>
    <t>MaJa</t>
  </si>
  <si>
    <t>#242</t>
  </si>
  <si>
    <t>POSPÍŠIL</t>
  </si>
  <si>
    <t>Pavel</t>
  </si>
  <si>
    <t>Benešovský běžecký klub</t>
  </si>
  <si>
    <t>#36</t>
  </si>
  <si>
    <t>KERLÍK</t>
  </si>
  <si>
    <t>Radovan</t>
  </si>
  <si>
    <t>Slavoj Stará Boleslav (Čelákovice)</t>
  </si>
  <si>
    <t>#185</t>
  </si>
  <si>
    <t>MC</t>
  </si>
  <si>
    <t>ŠINÁGL</t>
  </si>
  <si>
    <t>Filip</t>
  </si>
  <si>
    <t>#359</t>
  </si>
  <si>
    <t>TEPLÝ</t>
  </si>
  <si>
    <t>Ondřej</t>
  </si>
  <si>
    <t>Hisport Team</t>
  </si>
  <si>
    <t>#374</t>
  </si>
  <si>
    <t>LACHOUT</t>
  </si>
  <si>
    <t>#429</t>
  </si>
  <si>
    <t>MADRON</t>
  </si>
  <si>
    <t>Miloš</t>
  </si>
  <si>
    <t>JeštědSkyRace</t>
  </si>
  <si>
    <t>#234</t>
  </si>
  <si>
    <t>KULHÁNEK</t>
  </si>
  <si>
    <t>Marek</t>
  </si>
  <si>
    <t>#221</t>
  </si>
  <si>
    <t>PELIKÁN</t>
  </si>
  <si>
    <t>Karel</t>
  </si>
  <si>
    <t>#424</t>
  </si>
  <si>
    <t>KAPKO</t>
  </si>
  <si>
    <t>David</t>
  </si>
  <si>
    <t>#33</t>
  </si>
  <si>
    <t>ŠEBEK</t>
  </si>
  <si>
    <t>Rysy Praha</t>
  </si>
  <si>
    <t>#353</t>
  </si>
  <si>
    <t>RADONSKÝ</t>
  </si>
  <si>
    <t>Tomáš</t>
  </si>
  <si>
    <t>Running Lions</t>
  </si>
  <si>
    <t>#314</t>
  </si>
  <si>
    <t>DVOŘÁK</t>
  </si>
  <si>
    <t>Kola Ledeč</t>
  </si>
  <si>
    <t>#112</t>
  </si>
  <si>
    <t>VANĚK</t>
  </si>
  <si>
    <t>Praha</t>
  </si>
  <si>
    <t>#392</t>
  </si>
  <si>
    <t>LANGR</t>
  </si>
  <si>
    <t>Milan</t>
  </si>
  <si>
    <t>Praha 4</t>
  </si>
  <si>
    <t>#227</t>
  </si>
  <si>
    <t>JAHODA</t>
  </si>
  <si>
    <t>Vít</t>
  </si>
  <si>
    <t>#32</t>
  </si>
  <si>
    <t>BUFKA</t>
  </si>
  <si>
    <t>Zdeněk</t>
  </si>
  <si>
    <t>AC Česká Lípa</t>
  </si>
  <si>
    <t>#78</t>
  </si>
  <si>
    <t>MD</t>
  </si>
  <si>
    <t>LEJNAR</t>
  </si>
  <si>
    <t>SDH Zruč nad Sázavou</t>
  </si>
  <si>
    <t>#4</t>
  </si>
  <si>
    <t>WERNER</t>
  </si>
  <si>
    <t>Lukáš</t>
  </si>
  <si>
    <t>Zelená liška</t>
  </si>
  <si>
    <t>#406</t>
  </si>
  <si>
    <t>HERGESELL</t>
  </si>
  <si>
    <t>Vračkovice</t>
  </si>
  <si>
    <t>#138</t>
  </si>
  <si>
    <t>KRUPICKA</t>
  </si>
  <si>
    <t>Tomas</t>
  </si>
  <si>
    <t>Rudná</t>
  </si>
  <si>
    <t>#213</t>
  </si>
  <si>
    <t>ELIÁŠ</t>
  </si>
  <si>
    <t>Petr</t>
  </si>
  <si>
    <t>Úřad městské části Praha 12</t>
  </si>
  <si>
    <t>#117</t>
  </si>
  <si>
    <t>ČADIL</t>
  </si>
  <si>
    <t>Jan</t>
  </si>
  <si>
    <t>Dejvice</t>
  </si>
  <si>
    <t>#444</t>
  </si>
  <si>
    <t>SŮSA</t>
  </si>
  <si>
    <t>Jakub</t>
  </si>
  <si>
    <t>Kokoteam.cz</t>
  </si>
  <si>
    <t>#348</t>
  </si>
  <si>
    <t>FIALKA</t>
  </si>
  <si>
    <t>#29</t>
  </si>
  <si>
    <t>PICHLIK</t>
  </si>
  <si>
    <t>Roman</t>
  </si>
  <si>
    <t>Pot a krev</t>
  </si>
  <si>
    <t>#299</t>
  </si>
  <si>
    <t>ONDRŮŠEK</t>
  </si>
  <si>
    <t>Morové Šlehy</t>
  </si>
  <si>
    <t>#283</t>
  </si>
  <si>
    <t>František</t>
  </si>
  <si>
    <t>Bĕžci Chomutov-Strojetice</t>
  </si>
  <si>
    <t>#121</t>
  </si>
  <si>
    <t>PROCHÁZKA</t>
  </si>
  <si>
    <t>CrossGym</t>
  </si>
  <si>
    <t>#306</t>
  </si>
  <si>
    <t>PRCHAL</t>
  </si>
  <si>
    <t>GP Kolín</t>
  </si>
  <si>
    <t>#303</t>
  </si>
  <si>
    <t>KLIKA</t>
  </si>
  <si>
    <t>Tk Novis</t>
  </si>
  <si>
    <t>#187</t>
  </si>
  <si>
    <t>KREJDL</t>
  </si>
  <si>
    <t>Louny</t>
  </si>
  <si>
    <t>#211</t>
  </si>
  <si>
    <t>VLADYKA</t>
  </si>
  <si>
    <t>AC Praha 1890</t>
  </si>
  <si>
    <t>#398</t>
  </si>
  <si>
    <t>KRÁL</t>
  </si>
  <si>
    <t>Vítězslav</t>
  </si>
  <si>
    <t>#204</t>
  </si>
  <si>
    <t>KOVAŘÍK</t>
  </si>
  <si>
    <t>CykloVape</t>
  </si>
  <si>
    <t>#200</t>
  </si>
  <si>
    <t>SKALICKÝ</t>
  </si>
  <si>
    <t>Josef</t>
  </si>
  <si>
    <t>Žichlínek</t>
  </si>
  <si>
    <t>#337</t>
  </si>
  <si>
    <t>PAZDERA</t>
  </si>
  <si>
    <t>Běžecký klub České spořitelny</t>
  </si>
  <si>
    <t>#290</t>
  </si>
  <si>
    <t>MIKEŠ</t>
  </si>
  <si>
    <t>CK Vinohradské šlapky</t>
  </si>
  <si>
    <t>#449</t>
  </si>
  <si>
    <t>DUBEC</t>
  </si>
  <si>
    <t>Triexpert</t>
  </si>
  <si>
    <t>#448</t>
  </si>
  <si>
    <t>MALÍK</t>
  </si>
  <si>
    <t>Rungo.cz / Lukavecká slivovice</t>
  </si>
  <si>
    <t>#237</t>
  </si>
  <si>
    <t>VACULÍK</t>
  </si>
  <si>
    <t>Extreme Fetrock</t>
  </si>
  <si>
    <t>#440</t>
  </si>
  <si>
    <t>TŮMA</t>
  </si>
  <si>
    <t>Obchodní akademie Vlašim</t>
  </si>
  <si>
    <t>#55</t>
  </si>
  <si>
    <t>HAJNY</t>
  </si>
  <si>
    <t>CYKLOTRENINK.com</t>
  </si>
  <si>
    <t>#131</t>
  </si>
  <si>
    <t>ŠOLTÉS</t>
  </si>
  <si>
    <t>Mladá Vožice</t>
  </si>
  <si>
    <t>#363</t>
  </si>
  <si>
    <t>KUCHAŘ</t>
  </si>
  <si>
    <t>#220</t>
  </si>
  <si>
    <t>GABKO</t>
  </si>
  <si>
    <t>TJ Jiskra Zruč nad Sázavou</t>
  </si>
  <si>
    <t>#10</t>
  </si>
  <si>
    <t>KOLESÁR</t>
  </si>
  <si>
    <t>Rungo.cz</t>
  </si>
  <si>
    <t>#193</t>
  </si>
  <si>
    <t>BLAZEK</t>
  </si>
  <si>
    <t>Jiri</t>
  </si>
  <si>
    <t>Veseli nad Luznici</t>
  </si>
  <si>
    <t>#431</t>
  </si>
  <si>
    <t>HOLEC</t>
  </si>
  <si>
    <t>GoMango</t>
  </si>
  <si>
    <t>#143</t>
  </si>
  <si>
    <t>NOVÝ</t>
  </si>
  <si>
    <t>Triatlon Mladá Boleslav</t>
  </si>
  <si>
    <t>#281</t>
  </si>
  <si>
    <t>HOUDEK</t>
  </si>
  <si>
    <t>#152</t>
  </si>
  <si>
    <t>TOUPAL</t>
  </si>
  <si>
    <t>Znosim</t>
  </si>
  <si>
    <t>#12</t>
  </si>
  <si>
    <t>BITTNER</t>
  </si>
  <si>
    <t>#68</t>
  </si>
  <si>
    <t>PEJŠA</t>
  </si>
  <si>
    <t>smí být prázdné</t>
  </si>
  <si>
    <t>#293</t>
  </si>
  <si>
    <t>MAŠEK</t>
  </si>
  <si>
    <t>Novis TK Praha</t>
  </si>
  <si>
    <t>#247</t>
  </si>
  <si>
    <t>SOUKUP</t>
  </si>
  <si>
    <t>GoMango - Högner</t>
  </si>
  <si>
    <t>#342</t>
  </si>
  <si>
    <t>FAIT</t>
  </si>
  <si>
    <t>Gradus s.r.o.</t>
  </si>
  <si>
    <t>#119</t>
  </si>
  <si>
    <t>KRCHŇÁK</t>
  </si>
  <si>
    <t>#34</t>
  </si>
  <si>
    <t>CINDR</t>
  </si>
  <si>
    <t>ABT Česana Rohozec</t>
  </si>
  <si>
    <t>#455</t>
  </si>
  <si>
    <t>RUDOLF</t>
  </si>
  <si>
    <t>Energy Team</t>
  </si>
  <si>
    <t>#451</t>
  </si>
  <si>
    <t>BALÁŠ</t>
  </si>
  <si>
    <t>#57</t>
  </si>
  <si>
    <t>VOPLAKAL</t>
  </si>
  <si>
    <t>Équipe SL - Humpolec</t>
  </si>
  <si>
    <t>#404</t>
  </si>
  <si>
    <t>BÁLEK</t>
  </si>
  <si>
    <t>Bronislav</t>
  </si>
  <si>
    <t>TJ Sokol Spartan Lions</t>
  </si>
  <si>
    <t>#58</t>
  </si>
  <si>
    <t>DAUBNER</t>
  </si>
  <si>
    <t>Otrokáři</t>
  </si>
  <si>
    <t>#94</t>
  </si>
  <si>
    <t>PICEK</t>
  </si>
  <si>
    <t>Daniel</t>
  </si>
  <si>
    <t>Sokol Vlkava</t>
  </si>
  <si>
    <t>#297</t>
  </si>
  <si>
    <t>RIEGER</t>
  </si>
  <si>
    <t>progress cycle</t>
  </si>
  <si>
    <t>#317</t>
  </si>
  <si>
    <t>BABKA</t>
  </si>
  <si>
    <t>AC Žebrák</t>
  </si>
  <si>
    <t>#56</t>
  </si>
  <si>
    <t>PAVLÍČEK</t>
  </si>
  <si>
    <t>AC SPARTA PRAHA</t>
  </si>
  <si>
    <t>#288</t>
  </si>
  <si>
    <t>OKTÁBEC</t>
  </si>
  <si>
    <t>Vojtěch</t>
  </si>
  <si>
    <t>Tysan Týnec nad SázavouT</t>
  </si>
  <si>
    <t>#282</t>
  </si>
  <si>
    <t>Velké Přílepy</t>
  </si>
  <si>
    <t>#205</t>
  </si>
  <si>
    <t>MATYÁŠ</t>
  </si>
  <si>
    <t>MATY Training Centrum</t>
  </si>
  <si>
    <t>#255</t>
  </si>
  <si>
    <t>BEZDĚK</t>
  </si>
  <si>
    <t>#65</t>
  </si>
  <si>
    <t>ČERNÝ</t>
  </si>
  <si>
    <t>Praha 4 Runners</t>
  </si>
  <si>
    <t>#90</t>
  </si>
  <si>
    <t>KOŠICKÝ</t>
  </si>
  <si>
    <t>Štefan</t>
  </si>
  <si>
    <t>Sokoleč</t>
  </si>
  <si>
    <t>#196</t>
  </si>
  <si>
    <t>PROUZA</t>
  </si>
  <si>
    <t>SC Radotín</t>
  </si>
  <si>
    <t>#308</t>
  </si>
  <si>
    <t>Siko Koupelny</t>
  </si>
  <si>
    <t>#331</t>
  </si>
  <si>
    <t>MIHULE</t>
  </si>
  <si>
    <t>Štěpán</t>
  </si>
  <si>
    <t>BK Iniciativa Praha</t>
  </si>
  <si>
    <t>#262</t>
  </si>
  <si>
    <t>PÍPAL</t>
  </si>
  <si>
    <t>Kamenice nad Lipou</t>
  </si>
  <si>
    <t>#301</t>
  </si>
  <si>
    <t>BROUKAL</t>
  </si>
  <si>
    <t>Planá nad Lužnicí</t>
  </si>
  <si>
    <t>#74</t>
  </si>
  <si>
    <t>VOPAT</t>
  </si>
  <si>
    <t>Václav</t>
  </si>
  <si>
    <t>STS Chvojkovice Brod</t>
  </si>
  <si>
    <t>#403</t>
  </si>
  <si>
    <t>#28</t>
  </si>
  <si>
    <t>PÍNA</t>
  </si>
  <si>
    <t>Jaroslav</t>
  </si>
  <si>
    <t>AB Řež</t>
  </si>
  <si>
    <t>#300</t>
  </si>
  <si>
    <t>ROUŠAVÝ</t>
  </si>
  <si>
    <t>Kabuki Team</t>
  </si>
  <si>
    <t>#319</t>
  </si>
  <si>
    <t>VOJTĚCHOVSKÝ</t>
  </si>
  <si>
    <t>Chleaw Team</t>
  </si>
  <si>
    <t>#400</t>
  </si>
  <si>
    <t>RAČANSKÝ</t>
  </si>
  <si>
    <t>Luboš</t>
  </si>
  <si>
    <t>Zvěstov</t>
  </si>
  <si>
    <t>#313</t>
  </si>
  <si>
    <t>PECK</t>
  </si>
  <si>
    <t>Šimon</t>
  </si>
  <si>
    <t>#291</t>
  </si>
  <si>
    <t>ZVĚŘINA</t>
  </si>
  <si>
    <t>Radek</t>
  </si>
  <si>
    <t>Dobrovice</t>
  </si>
  <si>
    <t>#412</t>
  </si>
  <si>
    <t>FARA</t>
  </si>
  <si>
    <t>#120</t>
  </si>
  <si>
    <t>ROHR</t>
  </si>
  <si>
    <t>#318</t>
  </si>
  <si>
    <t>DIVIŠ</t>
  </si>
  <si>
    <t>KČT Havlíčkův Brod</t>
  </si>
  <si>
    <t>#99</t>
  </si>
  <si>
    <t>RUSŇÁK</t>
  </si>
  <si>
    <t>Vladimír</t>
  </si>
  <si>
    <t>Říčany</t>
  </si>
  <si>
    <t>#320</t>
  </si>
  <si>
    <t>PUTALA</t>
  </si>
  <si>
    <t>Odolena Voda</t>
  </si>
  <si>
    <t>#310</t>
  </si>
  <si>
    <t>CHVÁTAL</t>
  </si>
  <si>
    <t>Úvaly</t>
  </si>
  <si>
    <t>#162</t>
  </si>
  <si>
    <t>KOUŘIMSKÝ</t>
  </si>
  <si>
    <t>#454</t>
  </si>
  <si>
    <t>Sokol Vlašim</t>
  </si>
  <si>
    <t>#298</t>
  </si>
  <si>
    <t>ČEJKA</t>
  </si>
  <si>
    <t>Hradec Králové</t>
  </si>
  <si>
    <t>#86</t>
  </si>
  <si>
    <t>HULMÁK</t>
  </si>
  <si>
    <t>#31</t>
  </si>
  <si>
    <t>HOSNEDL</t>
  </si>
  <si>
    <t>Strážov</t>
  </si>
  <si>
    <t>#149</t>
  </si>
  <si>
    <t>Atletika Vlašim</t>
  </si>
  <si>
    <t>#44</t>
  </si>
  <si>
    <t>ULLRICH</t>
  </si>
  <si>
    <t>Milovičtí běžci</t>
  </si>
  <si>
    <t>#382</t>
  </si>
  <si>
    <t>KODR</t>
  </si>
  <si>
    <t>Žižkov</t>
  </si>
  <si>
    <t>#177</t>
  </si>
  <si>
    <t>Adidas Runners Prague</t>
  </si>
  <si>
    <t>#430</t>
  </si>
  <si>
    <t>URBAN</t>
  </si>
  <si>
    <t>Sezimovo Ústí</t>
  </si>
  <si>
    <t>#386</t>
  </si>
  <si>
    <t>KOMIN</t>
  </si>
  <si>
    <t>Bohuslav</t>
  </si>
  <si>
    <t>Mattoni Freerun Zlín</t>
  </si>
  <si>
    <t>#195</t>
  </si>
  <si>
    <t>DOSKOČIL</t>
  </si>
  <si>
    <t>#105</t>
  </si>
  <si>
    <t>KUTMON</t>
  </si>
  <si>
    <t>Praha Modřany</t>
  </si>
  <si>
    <t>#225</t>
  </si>
  <si>
    <t>BROŽÍK</t>
  </si>
  <si>
    <t>vlašim</t>
  </si>
  <si>
    <t>#25</t>
  </si>
  <si>
    <t>CHMATAL</t>
  </si>
  <si>
    <t>Pij A Behej</t>
  </si>
  <si>
    <t>#161</t>
  </si>
  <si>
    <t>KUKAČ</t>
  </si>
  <si>
    <t>Praha 3</t>
  </si>
  <si>
    <t>#434</t>
  </si>
  <si>
    <t>RATAJ</t>
  </si>
  <si>
    <t>Jindřich</t>
  </si>
  <si>
    <t>HOBBYRUNTEAM Mladá Vožice</t>
  </si>
  <si>
    <t>#422</t>
  </si>
  <si>
    <t>HOŠEK</t>
  </si>
  <si>
    <t>Buková u Příbramě</t>
  </si>
  <si>
    <t>#150</t>
  </si>
  <si>
    <t>Praha 8</t>
  </si>
  <si>
    <t>#219</t>
  </si>
  <si>
    <t>LANDŠTOF</t>
  </si>
  <si>
    <t>Tranzistor</t>
  </si>
  <si>
    <t>#226</t>
  </si>
  <si>
    <t>PRAGER</t>
  </si>
  <si>
    <t>Michaels&amp;MacElroy</t>
  </si>
  <si>
    <t>#304</t>
  </si>
  <si>
    <t>ŠKODA</t>
  </si>
  <si>
    <t>TJ Haje</t>
  </si>
  <si>
    <t>#361</t>
  </si>
  <si>
    <t>KNYTL</t>
  </si>
  <si>
    <t>#466</t>
  </si>
  <si>
    <t>MATĚJKA</t>
  </si>
  <si>
    <t>Praha 9</t>
  </si>
  <si>
    <t>#250</t>
  </si>
  <si>
    <t>ZEMAN</t>
  </si>
  <si>
    <t>Benešov</t>
  </si>
  <si>
    <t>#51</t>
  </si>
  <si>
    <t>ŠUP</t>
  </si>
  <si>
    <t>#18</t>
  </si>
  <si>
    <t>NEDĚLA</t>
  </si>
  <si>
    <t>#275</t>
  </si>
  <si>
    <t>CRHA</t>
  </si>
  <si>
    <t>Lysá nad Labem</t>
  </si>
  <si>
    <t>#457</t>
  </si>
  <si>
    <t>ZAHÁLKA</t>
  </si>
  <si>
    <t>naBOSo</t>
  </si>
  <si>
    <t>#6</t>
  </si>
  <si>
    <t>MELOTÍK</t>
  </si>
  <si>
    <t>#258</t>
  </si>
  <si>
    <t>ŘÍHA</t>
  </si>
  <si>
    <t>Soběhrdy</t>
  </si>
  <si>
    <t>#327</t>
  </si>
  <si>
    <t>HEJNA</t>
  </si>
  <si>
    <t>Triatlon Praha-Háje</t>
  </si>
  <si>
    <t>#137</t>
  </si>
  <si>
    <t>SKP Pelhřimov</t>
  </si>
  <si>
    <t>#445</t>
  </si>
  <si>
    <t>Arnošt</t>
  </si>
  <si>
    <t>#276</t>
  </si>
  <si>
    <t>KÁRA</t>
  </si>
  <si>
    <t>AC- Patřín</t>
  </si>
  <si>
    <t>#166</t>
  </si>
  <si>
    <t>TRÝB</t>
  </si>
  <si>
    <t>Vláďa</t>
  </si>
  <si>
    <t>#378</t>
  </si>
  <si>
    <t>KOCÍK</t>
  </si>
  <si>
    <t>Kamenolomy Praha</t>
  </si>
  <si>
    <t>#189</t>
  </si>
  <si>
    <t>ŠULC</t>
  </si>
  <si>
    <t>Divišov</t>
  </si>
  <si>
    <t>#369</t>
  </si>
  <si>
    <t>WEISS</t>
  </si>
  <si>
    <t>Robin</t>
  </si>
  <si>
    <t>Domašín</t>
  </si>
  <si>
    <t>#48</t>
  </si>
  <si>
    <t>ČERVENÝ</t>
  </si>
  <si>
    <t>Zručský Plzeňák</t>
  </si>
  <si>
    <t>#92</t>
  </si>
  <si>
    <t>PRUDIL</t>
  </si>
  <si>
    <t>#222</t>
  </si>
  <si>
    <t>CAMPODONICO</t>
  </si>
  <si>
    <t>#84</t>
  </si>
  <si>
    <t>ŠTOLA</t>
  </si>
  <si>
    <t>#366</t>
  </si>
  <si>
    <t>KASA</t>
  </si>
  <si>
    <t>petr</t>
  </si>
  <si>
    <t>TJ Kotva Braník</t>
  </si>
  <si>
    <t>#181</t>
  </si>
  <si>
    <t>VOSÁTKA</t>
  </si>
  <si>
    <t>#15</t>
  </si>
  <si>
    <t>ANGERVAKS</t>
  </si>
  <si>
    <t>Anton</t>
  </si>
  <si>
    <t>Běžci Slaný</t>
  </si>
  <si>
    <t>#54</t>
  </si>
  <si>
    <t>KAHOUN</t>
  </si>
  <si>
    <t>Louňovice pod Blaníkem</t>
  </si>
  <si>
    <t>#175</t>
  </si>
  <si>
    <t>GBELEC</t>
  </si>
  <si>
    <t>Run4ever</t>
  </si>
  <si>
    <t>#126</t>
  </si>
  <si>
    <t>JEGLA</t>
  </si>
  <si>
    <t>Běhny</t>
  </si>
  <si>
    <t>#170</t>
  </si>
  <si>
    <t>PATAKY</t>
  </si>
  <si>
    <t>Teplice</t>
  </si>
  <si>
    <t>#286</t>
  </si>
  <si>
    <t>HLAVÁČ</t>
  </si>
  <si>
    <t>adidas Runners Prague</t>
  </si>
  <si>
    <t>#141</t>
  </si>
  <si>
    <t>ŽÍŽALA</t>
  </si>
  <si>
    <t>Rugby Club Sedlčany</t>
  </si>
  <si>
    <t>#417</t>
  </si>
  <si>
    <t>KÉBL</t>
  </si>
  <si>
    <t>#183</t>
  </si>
  <si>
    <t>NOVÁK</t>
  </si>
  <si>
    <t>Guláš s</t>
  </si>
  <si>
    <t>#278</t>
  </si>
  <si>
    <t>ŘEHOŘ</t>
  </si>
  <si>
    <t>K6</t>
  </si>
  <si>
    <t>#326</t>
  </si>
  <si>
    <t>MALEČEK</t>
  </si>
  <si>
    <t>#436</t>
  </si>
  <si>
    <t>ŽALUD</t>
  </si>
  <si>
    <t>Ladislav</t>
  </si>
  <si>
    <t>#415</t>
  </si>
  <si>
    <t>KORTAN</t>
  </si>
  <si>
    <t>Sokol Počepice</t>
  </si>
  <si>
    <t>#452</t>
  </si>
  <si>
    <t>VEČEREK</t>
  </si>
  <si>
    <t>Brandys nad labem</t>
  </si>
  <si>
    <t>#393</t>
  </si>
  <si>
    <t>#13</t>
  </si>
  <si>
    <t>ŠPIREK</t>
  </si>
  <si>
    <t>FC Forejt</t>
  </si>
  <si>
    <t>#364</t>
  </si>
  <si>
    <t>HALAMA</t>
  </si>
  <si>
    <t>#132</t>
  </si>
  <si>
    <t>HOLUB</t>
  </si>
  <si>
    <t>Atc Plzen</t>
  </si>
  <si>
    <t>#145</t>
  </si>
  <si>
    <t>ŽÁK</t>
  </si>
  <si>
    <t>Hanspaulka / Horalka a Tatranka</t>
  </si>
  <si>
    <t>#414</t>
  </si>
  <si>
    <t>MATISKO</t>
  </si>
  <si>
    <t>Peter</t>
  </si>
  <si>
    <t>#252</t>
  </si>
  <si>
    <t>UNGERMAN</t>
  </si>
  <si>
    <t>Tonda</t>
  </si>
  <si>
    <t>Muay Thai BEER GYM Mladá Boleslav</t>
  </si>
  <si>
    <t>#383</t>
  </si>
  <si>
    <t>ŠVAJCR</t>
  </si>
  <si>
    <t>Mattoni FreeRun</t>
  </si>
  <si>
    <t>#371</t>
  </si>
  <si>
    <t>GINZEL</t>
  </si>
  <si>
    <t>cyklo vape</t>
  </si>
  <si>
    <t>#127</t>
  </si>
  <si>
    <t>LUKEŠ</t>
  </si>
  <si>
    <t>#231</t>
  </si>
  <si>
    <t>CIRKVA</t>
  </si>
  <si>
    <t>Všechromy</t>
  </si>
  <si>
    <t>#441</t>
  </si>
  <si>
    <t>BABÍK</t>
  </si>
  <si>
    <t>Jičín</t>
  </si>
  <si>
    <t>#464</t>
  </si>
  <si>
    <t>PÁLKA</t>
  </si>
  <si>
    <t>Chýně</t>
  </si>
  <si>
    <t>#465</t>
  </si>
  <si>
    <t>ŽABA</t>
  </si>
  <si>
    <t>SOPA</t>
  </si>
  <si>
    <t>#413</t>
  </si>
  <si>
    <t>ČECHURA</t>
  </si>
  <si>
    <t>Čistý sport</t>
  </si>
  <si>
    <t>#85</t>
  </si>
  <si>
    <t>LUBERDA</t>
  </si>
  <si>
    <t>#230</t>
  </si>
  <si>
    <t>HOLUBEC</t>
  </si>
  <si>
    <t>Kollárovka</t>
  </si>
  <si>
    <t>#146</t>
  </si>
  <si>
    <t>BRÝL</t>
  </si>
  <si>
    <t>Dunice</t>
  </si>
  <si>
    <t>#76</t>
  </si>
  <si>
    <t>ŠVARC</t>
  </si>
  <si>
    <t>#46</t>
  </si>
  <si>
    <t>KRABS</t>
  </si>
  <si>
    <t>Čistec</t>
  </si>
  <si>
    <t>#201</t>
  </si>
  <si>
    <t>HAVEL</t>
  </si>
  <si>
    <t>Sokol Jesenice</t>
  </si>
  <si>
    <t>#438</t>
  </si>
  <si>
    <t>VEDRAL</t>
  </si>
  <si>
    <t>#394</t>
  </si>
  <si>
    <t>MAREK</t>
  </si>
  <si>
    <t>#245</t>
  </si>
  <si>
    <t>BRANDEJS</t>
  </si>
  <si>
    <t>#23</t>
  </si>
  <si>
    <t>KLUSÁK</t>
  </si>
  <si>
    <t>bumblebee</t>
  </si>
  <si>
    <t>#188</t>
  </si>
  <si>
    <t>KŘIVÁNEK</t>
  </si>
  <si>
    <t>Pelhřimov</t>
  </si>
  <si>
    <t>#468</t>
  </si>
  <si>
    <t>JENŠÍN</t>
  </si>
  <si>
    <t>#446</t>
  </si>
  <si>
    <t>Dubovsko</t>
  </si>
  <si>
    <t>#381</t>
  </si>
  <si>
    <t>JIRÁSEK</t>
  </si>
  <si>
    <t>K.O. Poděbrady</t>
  </si>
  <si>
    <t>#171</t>
  </si>
  <si>
    <t>PERSAN</t>
  </si>
  <si>
    <t>Ronald</t>
  </si>
  <si>
    <t>#295</t>
  </si>
  <si>
    <t>HEJNÝ</t>
  </si>
  <si>
    <t>Čechtice</t>
  </si>
  <si>
    <t>#433</t>
  </si>
  <si>
    <t>PLECHÁČEK</t>
  </si>
  <si>
    <t>Andrej</t>
  </si>
  <si>
    <t>#302</t>
  </si>
  <si>
    <t>HULÍNSKÝ</t>
  </si>
  <si>
    <t>Spartan Gym / Praha 4</t>
  </si>
  <si>
    <t>#467</t>
  </si>
  <si>
    <t>Krusičany</t>
  </si>
  <si>
    <t>#163</t>
  </si>
  <si>
    <t>KEPKA</t>
  </si>
  <si>
    <t>Čerčany</t>
  </si>
  <si>
    <t>#184</t>
  </si>
  <si>
    <t>NÁDHERA</t>
  </si>
  <si>
    <t>#269</t>
  </si>
  <si>
    <t>DRBAL</t>
  </si>
  <si>
    <t>#16</t>
  </si>
  <si>
    <t>KOLOUCH</t>
  </si>
  <si>
    <t>#439</t>
  </si>
  <si>
    <t>EXNER</t>
  </si>
  <si>
    <t>Mikuláš</t>
  </si>
  <si>
    <t>VHS PROJEKT</t>
  </si>
  <si>
    <t>#118</t>
  </si>
  <si>
    <t>Aleš</t>
  </si>
  <si>
    <t>Horky Tábor</t>
  </si>
  <si>
    <t>#241</t>
  </si>
  <si>
    <t>Pekass, a.s.</t>
  </si>
  <si>
    <t>#432</t>
  </si>
  <si>
    <t>DVOŘÁČEK</t>
  </si>
  <si>
    <t>#111</t>
  </si>
  <si>
    <t>MEDEK</t>
  </si>
  <si>
    <t>Rychlí Medvědi Praha</t>
  </si>
  <si>
    <t>#256</t>
  </si>
  <si>
    <t>KUBIK</t>
  </si>
  <si>
    <t>Morfeovy tenisky</t>
  </si>
  <si>
    <t>#215</t>
  </si>
  <si>
    <t>PÁLA</t>
  </si>
  <si>
    <t>Médea boxing Team</t>
  </si>
  <si>
    <t>#284</t>
  </si>
  <si>
    <t>SMETANA</t>
  </si>
  <si>
    <t>#39</t>
  </si>
  <si>
    <t>SMRŽ</t>
  </si>
  <si>
    <t>Běžímpro.cz Centrum BAZALKA</t>
  </si>
  <si>
    <t>#40</t>
  </si>
  <si>
    <t>#41</t>
  </si>
  <si>
    <t>KOLÁŘ</t>
  </si>
  <si>
    <t>#450</t>
  </si>
  <si>
    <t>BRENIŠIN</t>
  </si>
  <si>
    <t>Ivan</t>
  </si>
  <si>
    <t>#73</t>
  </si>
  <si>
    <t>MARKVART</t>
  </si>
  <si>
    <t>ZEWL</t>
  </si>
  <si>
    <t>#246</t>
  </si>
  <si>
    <t>TICHÝ</t>
  </si>
  <si>
    <t>#375</t>
  </si>
  <si>
    <t>KOLDOVSKÝ</t>
  </si>
  <si>
    <t>Zeleneč</t>
  </si>
  <si>
    <t>#192</t>
  </si>
  <si>
    <t>RYLKA</t>
  </si>
  <si>
    <t>Antonín</t>
  </si>
  <si>
    <t>#325</t>
  </si>
  <si>
    <t>Břetislav</t>
  </si>
  <si>
    <t>SABZO Praha</t>
  </si>
  <si>
    <t>#280</t>
  </si>
  <si>
    <t>ME</t>
  </si>
  <si>
    <t>TRUNEC</t>
  </si>
  <si>
    <t>Litohlavy</t>
  </si>
  <si>
    <t>#442</t>
  </si>
  <si>
    <t>RŮŽIČKA</t>
  </si>
  <si>
    <t>Max</t>
  </si>
  <si>
    <t>Vršovice</t>
  </si>
  <si>
    <t>#323</t>
  </si>
  <si>
    <t>STRÁNSKÝ</t>
  </si>
  <si>
    <t>TJ Sokol Jestřabí Lhota</t>
  </si>
  <si>
    <t>#347</t>
  </si>
  <si>
    <t>URBANEC</t>
  </si>
  <si>
    <t>Zaječice</t>
  </si>
  <si>
    <t>#388</t>
  </si>
  <si>
    <t>BREJCHA</t>
  </si>
  <si>
    <t>#71</t>
  </si>
  <si>
    <t>OSTAREK</t>
  </si>
  <si>
    <t>#453</t>
  </si>
  <si>
    <t>HANIBAL</t>
  </si>
  <si>
    <t>TJ SOKOL SPARTAN LIONS</t>
  </si>
  <si>
    <t>#133</t>
  </si>
  <si>
    <t>PETRÁNYI</t>
  </si>
  <si>
    <t>Radoslav</t>
  </si>
  <si>
    <t>BonBon Praha</t>
  </si>
  <si>
    <t>#296</t>
  </si>
  <si>
    <t>EDR</t>
  </si>
  <si>
    <t>SDH ŘENDĚJOV</t>
  </si>
  <si>
    <t>#115</t>
  </si>
  <si>
    <t>DÖME</t>
  </si>
  <si>
    <t>BKČS</t>
  </si>
  <si>
    <t>#103</t>
  </si>
  <si>
    <t>KREJČA</t>
  </si>
  <si>
    <t>Jankov</t>
  </si>
  <si>
    <t>#210</t>
  </si>
  <si>
    <t>RÝDL</t>
  </si>
  <si>
    <t>Rungo cz</t>
  </si>
  <si>
    <t>#324</t>
  </si>
  <si>
    <t>DAVID</t>
  </si>
  <si>
    <t>#95</t>
  </si>
  <si>
    <t>KOCIÁN</t>
  </si>
  <si>
    <t>Leopard Team</t>
  </si>
  <si>
    <t>#435</t>
  </si>
  <si>
    <t>CINKA</t>
  </si>
  <si>
    <t>#26</t>
  </si>
  <si>
    <t>HLADINA</t>
  </si>
  <si>
    <t>#140</t>
  </si>
  <si>
    <t>PEKASS</t>
  </si>
  <si>
    <t>#248</t>
  </si>
  <si>
    <t>PAVLICA</t>
  </si>
  <si>
    <t>#287</t>
  </si>
  <si>
    <t>SCHWARZ</t>
  </si>
  <si>
    <t>#336</t>
  </si>
  <si>
    <t>JRN BRN</t>
  </si>
  <si>
    <t>#89</t>
  </si>
  <si>
    <t>BROŽEK</t>
  </si>
  <si>
    <t>#24</t>
  </si>
  <si>
    <t>KABRHEL</t>
  </si>
  <si>
    <t>#173</t>
  </si>
  <si>
    <t>ČERNOHLÁVEK</t>
  </si>
  <si>
    <t>Ústí nad Labem - Střekov</t>
  </si>
  <si>
    <t>#88</t>
  </si>
  <si>
    <t>ŚKOPEK</t>
  </si>
  <si>
    <t>#37</t>
  </si>
  <si>
    <t>ŠVIHEL</t>
  </si>
  <si>
    <t>Sokol Chochol</t>
  </si>
  <si>
    <t>#377</t>
  </si>
  <si>
    <t>NESVADBA</t>
  </si>
  <si>
    <t>#277</t>
  </si>
  <si>
    <t>VÍTEK</t>
  </si>
  <si>
    <t>Benátky nad Jizerou</t>
  </si>
  <si>
    <t>#397</t>
  </si>
  <si>
    <t>KOUKLÍK</t>
  </si>
  <si>
    <t>#21</t>
  </si>
  <si>
    <t>ZADÁK</t>
  </si>
  <si>
    <t>Trhový Štěpánov</t>
  </si>
  <si>
    <t>#49</t>
  </si>
  <si>
    <t>MALINA</t>
  </si>
  <si>
    <t>Lubomír</t>
  </si>
  <si>
    <t>MAPA</t>
  </si>
  <si>
    <t>#239</t>
  </si>
  <si>
    <t>MALČÍK</t>
  </si>
  <si>
    <t>Sám za sebe</t>
  </si>
  <si>
    <t>#236</t>
  </si>
  <si>
    <t>DRASTÍK</t>
  </si>
  <si>
    <t>Hostivice</t>
  </si>
  <si>
    <t>#109</t>
  </si>
  <si>
    <t>Plzeň</t>
  </si>
  <si>
    <t>#443</t>
  </si>
  <si>
    <t>EFLER</t>
  </si>
  <si>
    <t>Budyně nad Ohří</t>
  </si>
  <si>
    <t>#116</t>
  </si>
  <si>
    <t>NEČAS</t>
  </si>
  <si>
    <t>Bystřice</t>
  </si>
  <si>
    <t>#274</t>
  </si>
  <si>
    <t>SOVA</t>
  </si>
  <si>
    <t>MP Praha</t>
  </si>
  <si>
    <t>#343</t>
  </si>
  <si>
    <t>GROH</t>
  </si>
  <si>
    <t>AC Vrchlabí</t>
  </si>
  <si>
    <t>#128</t>
  </si>
  <si>
    <t>#203</t>
  </si>
  <si>
    <t>SKAŘUPA</t>
  </si>
  <si>
    <t>Pardubice</t>
  </si>
  <si>
    <t>#447</t>
  </si>
  <si>
    <t>MACEK</t>
  </si>
  <si>
    <t>Milosrdní bratři</t>
  </si>
  <si>
    <t>#232</t>
  </si>
  <si>
    <t>JURAJ</t>
  </si>
  <si>
    <t>Sládek</t>
  </si>
  <si>
    <t>Brno</t>
  </si>
  <si>
    <t>#172</t>
  </si>
  <si>
    <t>MINČIČ</t>
  </si>
  <si>
    <t>Karpatsti vlci</t>
  </si>
  <si>
    <t>#267</t>
  </si>
  <si>
    <t>MICHLER</t>
  </si>
  <si>
    <t>Liga 100 Praha</t>
  </si>
  <si>
    <t>#263</t>
  </si>
  <si>
    <t>Zruč nad Sázavou</t>
  </si>
  <si>
    <t>#45</t>
  </si>
  <si>
    <t>JERHOT</t>
  </si>
  <si>
    <t>klub vkliduvpohode</t>
  </si>
  <si>
    <t>#419</t>
  </si>
  <si>
    <t>ANDRISANI</t>
  </si>
  <si>
    <t>Matt</t>
  </si>
  <si>
    <t>Dolni Brezany</t>
  </si>
  <si>
    <t>#52</t>
  </si>
  <si>
    <t>RACEK</t>
  </si>
  <si>
    <t>#311</t>
  </si>
  <si>
    <t>#387</t>
  </si>
  <si>
    <t>ZAVADIL</t>
  </si>
  <si>
    <t>Jonáš</t>
  </si>
  <si>
    <t>#410</t>
  </si>
  <si>
    <t>SEJK</t>
  </si>
  <si>
    <t>Hop Čakovice</t>
  </si>
  <si>
    <t>#334</t>
  </si>
  <si>
    <t>CABALKA</t>
  </si>
  <si>
    <t>Jaroměř</t>
  </si>
  <si>
    <t>#461</t>
  </si>
  <si>
    <t>MATOUŠEK</t>
  </si>
  <si>
    <t>Praha Střešovice</t>
  </si>
  <si>
    <t>#253</t>
  </si>
  <si>
    <t>CAGWE</t>
  </si>
  <si>
    <t>John</t>
  </si>
  <si>
    <t>BezvaBeh</t>
  </si>
  <si>
    <t>#17</t>
  </si>
  <si>
    <t>HRDLIČKA</t>
  </si>
  <si>
    <t>#156</t>
  </si>
  <si>
    <t>STARÝ</t>
  </si>
  <si>
    <t>Roubíčkova Lhota</t>
  </si>
  <si>
    <t>#346</t>
  </si>
  <si>
    <t>KOLOC</t>
  </si>
  <si>
    <t>AC Total Zero</t>
  </si>
  <si>
    <t>#194</t>
  </si>
  <si>
    <t>HOUŠKA</t>
  </si>
  <si>
    <t>Utopia Praha</t>
  </si>
  <si>
    <t>#153</t>
  </si>
  <si>
    <t>VÁCHAL</t>
  </si>
  <si>
    <t>SOD Oleško</t>
  </si>
  <si>
    <t>#389</t>
  </si>
  <si>
    <t>SPRINGLE</t>
  </si>
  <si>
    <t>Ceske Budejovice</t>
  </si>
  <si>
    <t>#344</t>
  </si>
  <si>
    <t>KOCIK</t>
  </si>
  <si>
    <t>Vaclav</t>
  </si>
  <si>
    <t>#423</t>
  </si>
  <si>
    <t>MEJZR</t>
  </si>
  <si>
    <t>#257</t>
  </si>
  <si>
    <t>MATĚCHA</t>
  </si>
  <si>
    <t>TJ Hvězda Trnovany</t>
  </si>
  <si>
    <t>#249</t>
  </si>
  <si>
    <t>DNS</t>
  </si>
  <si>
    <t>ženy</t>
  </si>
  <si>
    <t>URBANCOVÁ</t>
  </si>
  <si>
    <t>Zuzana</t>
  </si>
  <si>
    <t>SK Babice</t>
  </si>
  <si>
    <t>#456</t>
  </si>
  <si>
    <t>ZA</t>
  </si>
  <si>
    <t>RAMBOVÁ</t>
  </si>
  <si>
    <t>Marcela</t>
  </si>
  <si>
    <t>Hogner - Gomango</t>
  </si>
  <si>
    <t>#315</t>
  </si>
  <si>
    <t>ZB</t>
  </si>
  <si>
    <t>FOŘTOVÁ</t>
  </si>
  <si>
    <t>Iveta</t>
  </si>
  <si>
    <t>#124</t>
  </si>
  <si>
    <t>ZC</t>
  </si>
  <si>
    <t>BASTAROVA</t>
  </si>
  <si>
    <t>Jana</t>
  </si>
  <si>
    <t>Bedrc</t>
  </si>
  <si>
    <t>#60</t>
  </si>
  <si>
    <t>VLČKOVÁ</t>
  </si>
  <si>
    <t>#399</t>
  </si>
  <si>
    <t>JAKEŠOVÁ</t>
  </si>
  <si>
    <t>Klára</t>
  </si>
  <si>
    <t>#458</t>
  </si>
  <si>
    <t>ŠIBRAVOVA</t>
  </si>
  <si>
    <t>Lenka</t>
  </si>
  <si>
    <t>kerteam</t>
  </si>
  <si>
    <t>#2</t>
  </si>
  <si>
    <t>ŠINÁGLOVÁ</t>
  </si>
  <si>
    <t>#43</t>
  </si>
  <si>
    <t>ZOULOVÁ</t>
  </si>
  <si>
    <t>Dominika</t>
  </si>
  <si>
    <t>#50</t>
  </si>
  <si>
    <t>ADAMCOVÁ</t>
  </si>
  <si>
    <t>Andrea</t>
  </si>
  <si>
    <t>#22</t>
  </si>
  <si>
    <t>PETRÁSKOVÁ</t>
  </si>
  <si>
    <t>Nikol</t>
  </si>
  <si>
    <t>Onšovec</t>
  </si>
  <si>
    <t>#11</t>
  </si>
  <si>
    <t>ŠVEJDOVÁ</t>
  </si>
  <si>
    <t>Anna</t>
  </si>
  <si>
    <t>1.LF UK, Říčany</t>
  </si>
  <si>
    <t>#372</t>
  </si>
  <si>
    <t>MALÍKOVÁ</t>
  </si>
  <si>
    <t>Lukavecká slivovice</t>
  </si>
  <si>
    <t>#238</t>
  </si>
  <si>
    <t>TŘÍSKOVÁ</t>
  </si>
  <si>
    <t>Katarína</t>
  </si>
  <si>
    <t>Praha 6</t>
  </si>
  <si>
    <t>#380</t>
  </si>
  <si>
    <t>SKALINOVÁ</t>
  </si>
  <si>
    <t>Kamila</t>
  </si>
  <si>
    <t>#338</t>
  </si>
  <si>
    <t>JIROUŠKOVÁ</t>
  </si>
  <si>
    <t>Hana</t>
  </si>
  <si>
    <t>#7</t>
  </si>
  <si>
    <t>MALIŠOVÁ</t>
  </si>
  <si>
    <t>Karla</t>
  </si>
  <si>
    <t>Usk Praha</t>
  </si>
  <si>
    <t>#240</t>
  </si>
  <si>
    <t>ZD</t>
  </si>
  <si>
    <t>HERNOVÁ</t>
  </si>
  <si>
    <t>Lucie</t>
  </si>
  <si>
    <t>Humpolecký běhny</t>
  </si>
  <si>
    <t>#139</t>
  </si>
  <si>
    <t>ŠATAVOVÁ</t>
  </si>
  <si>
    <t>Tábor</t>
  </si>
  <si>
    <t>#351</t>
  </si>
  <si>
    <t>ŠEFRANÁ</t>
  </si>
  <si>
    <t>Ludmila</t>
  </si>
  <si>
    <t>#356</t>
  </si>
  <si>
    <t>ČEJKOVÁ</t>
  </si>
  <si>
    <t>Magdalena</t>
  </si>
  <si>
    <t>#87</t>
  </si>
  <si>
    <t>BŘEZINOVÁ</t>
  </si>
  <si>
    <t>Renata</t>
  </si>
  <si>
    <t>#460</t>
  </si>
  <si>
    <t>HEŘMÁNKOVÁ</t>
  </si>
  <si>
    <t>Pavla</t>
  </si>
  <si>
    <t>Vlasim</t>
  </si>
  <si>
    <t>#144</t>
  </si>
  <si>
    <t>DOUŠOVÁ</t>
  </si>
  <si>
    <t>Petra</t>
  </si>
  <si>
    <t>Bajecne zeny v behu</t>
  </si>
  <si>
    <t>#108</t>
  </si>
  <si>
    <t>BURIANOVÁ</t>
  </si>
  <si>
    <t>#81</t>
  </si>
  <si>
    <t>BOŘILOVÁ</t>
  </si>
  <si>
    <t>Magdaléna</t>
  </si>
  <si>
    <t>SOŠ a SZŠ Benešov</t>
  </si>
  <si>
    <t>#70</t>
  </si>
  <si>
    <t>ŠEFLOVÁ</t>
  </si>
  <si>
    <t>Adéla</t>
  </si>
  <si>
    <t>#355</t>
  </si>
  <si>
    <t>ZAJÍČKOVÁ</t>
  </si>
  <si>
    <t>Dáša</t>
  </si>
  <si>
    <t>Struhařov</t>
  </si>
  <si>
    <t>#408</t>
  </si>
  <si>
    <t>KAŠPAROVÁ</t>
  </si>
  <si>
    <t>Iva</t>
  </si>
  <si>
    <t>Petrovice</t>
  </si>
  <si>
    <t>#182</t>
  </si>
  <si>
    <t>SLÁVIKOVÁ</t>
  </si>
  <si>
    <t>Lujza</t>
  </si>
  <si>
    <t>#333</t>
  </si>
  <si>
    <t>SÝKOROVÁ</t>
  </si>
  <si>
    <t>ASK Slavia Praha</t>
  </si>
  <si>
    <t>#350</t>
  </si>
  <si>
    <t>MATUŠKOVÁ</t>
  </si>
  <si>
    <t>Marie</t>
  </si>
  <si>
    <t>RFSK</t>
  </si>
  <si>
    <t>#254</t>
  </si>
  <si>
    <t>TOUPALOVÁ</t>
  </si>
  <si>
    <t>Blanka</t>
  </si>
  <si>
    <t>#14</t>
  </si>
  <si>
    <t>KROUPOVA</t>
  </si>
  <si>
    <t>Pribram</t>
  </si>
  <si>
    <t>#212</t>
  </si>
  <si>
    <t>MARTÍNKOVÁ</t>
  </si>
  <si>
    <t>Veronika</t>
  </si>
  <si>
    <t>#9</t>
  </si>
  <si>
    <t>MANNOVÁ</t>
  </si>
  <si>
    <t>Elena</t>
  </si>
  <si>
    <t>#244</t>
  </si>
  <si>
    <t>CHILD</t>
  </si>
  <si>
    <t>Markéta</t>
  </si>
  <si>
    <t>Jdu běhat</t>
  </si>
  <si>
    <t>#462</t>
  </si>
  <si>
    <t>RUSŇÁKOVÁ</t>
  </si>
  <si>
    <t>Martina</t>
  </si>
  <si>
    <t>#321</t>
  </si>
  <si>
    <t>SEDLÁČKOVÁ</t>
  </si>
  <si>
    <t>#329</t>
  </si>
  <si>
    <t>MAGULOVÁ</t>
  </si>
  <si>
    <t>Břeclav</t>
  </si>
  <si>
    <t>#235</t>
  </si>
  <si>
    <t>PAVLÍKOVÁ</t>
  </si>
  <si>
    <t>Tereza</t>
  </si>
  <si>
    <t>#289</t>
  </si>
  <si>
    <t>KRAMNÁ</t>
  </si>
  <si>
    <t>Barbara</t>
  </si>
  <si>
    <t>Opava</t>
  </si>
  <si>
    <t>#207</t>
  </si>
  <si>
    <t>MOKRANOVA</t>
  </si>
  <si>
    <t>#268</t>
  </si>
  <si>
    <t>KUBELKOVÁ</t>
  </si>
  <si>
    <t>Eva</t>
  </si>
  <si>
    <t>Rungo pro Ženy</t>
  </si>
  <si>
    <t>#214</t>
  </si>
  <si>
    <t>CUŘÍNOVÁ</t>
  </si>
  <si>
    <t>Báječné ženy v běhu</t>
  </si>
  <si>
    <t>#27</t>
  </si>
  <si>
    <t>ŠIMEČKOVÁ</t>
  </si>
  <si>
    <t>Kiwi</t>
  </si>
  <si>
    <t>#459</t>
  </si>
  <si>
    <t>BREJCHOVÁ</t>
  </si>
  <si>
    <t>#72</t>
  </si>
  <si>
    <t>Monika</t>
  </si>
  <si>
    <t>#8</t>
  </si>
  <si>
    <t>ANDROVÁ</t>
  </si>
  <si>
    <t>Milovice</t>
  </si>
  <si>
    <t>#53</t>
  </si>
  <si>
    <t>KADLEČKOVÁ</t>
  </si>
  <si>
    <t>Psáře</t>
  </si>
  <si>
    <t>#174</t>
  </si>
  <si>
    <t>DIGMAYEROVÁ</t>
  </si>
  <si>
    <t>Ivana</t>
  </si>
  <si>
    <t>iThinkBeer</t>
  </si>
  <si>
    <t>#97</t>
  </si>
  <si>
    <t>KOČOVÁ</t>
  </si>
  <si>
    <t>Alena</t>
  </si>
  <si>
    <t>KPO</t>
  </si>
  <si>
    <t>#191</t>
  </si>
  <si>
    <t>HAVLUJOVÁ</t>
  </si>
  <si>
    <t>Most</t>
  </si>
  <si>
    <t>#136</t>
  </si>
  <si>
    <t>KOUDELKOVÁ</t>
  </si>
  <si>
    <t>#418</t>
  </si>
  <si>
    <t>KOŠVANCOVÁ</t>
  </si>
  <si>
    <t>#197</t>
  </si>
  <si>
    <t>UNGEROVÁ</t>
  </si>
  <si>
    <t>Aneta</t>
  </si>
  <si>
    <t>#384</t>
  </si>
  <si>
    <t>JEDLIČKOVÁ</t>
  </si>
  <si>
    <t>#169</t>
  </si>
  <si>
    <t>KORIMOVÁ</t>
  </si>
  <si>
    <t>CA Yvetta, Vlašim</t>
  </si>
  <si>
    <t>#426</t>
  </si>
  <si>
    <t>STAŇKOVÁ</t>
  </si>
  <si>
    <t>Beergym Mladá Boleslav</t>
  </si>
  <si>
    <t>#345</t>
  </si>
  <si>
    <t>KRÁLOVÁ</t>
  </si>
  <si>
    <t>Radka</t>
  </si>
  <si>
    <t>#206</t>
  </si>
  <si>
    <t>HLINKOVÁ</t>
  </si>
  <si>
    <t>Wlasta</t>
  </si>
  <si>
    <t>Rysy</t>
  </si>
  <si>
    <t>#142</t>
  </si>
  <si>
    <t>SLIVKANIČOVÁ</t>
  </si>
  <si>
    <t>#339</t>
  </si>
  <si>
    <t>BOČKOVÁ</t>
  </si>
  <si>
    <t>Slapy u Tábora</t>
  </si>
  <si>
    <t>#69</t>
  </si>
  <si>
    <t>#357</t>
  </si>
  <si>
    <t>RAČANSKÁ</t>
  </si>
  <si>
    <t>#312</t>
  </si>
  <si>
    <t>ADÁMKOVÁ</t>
  </si>
  <si>
    <t>Eliška</t>
  </si>
  <si>
    <t>#47</t>
  </si>
  <si>
    <t>ŽEBRÁKOVÁ</t>
  </si>
  <si>
    <t>Táňa</t>
  </si>
  <si>
    <t>Kolín</t>
  </si>
  <si>
    <t>#416</t>
  </si>
  <si>
    <t>HRBKOVÁ</t>
  </si>
  <si>
    <t>Jiřina</t>
  </si>
  <si>
    <t>SK Kbely</t>
  </si>
  <si>
    <t>#154</t>
  </si>
  <si>
    <t>CABALKOVÁ</t>
  </si>
  <si>
    <t>#83</t>
  </si>
  <si>
    <t>VÁCHOVÁ</t>
  </si>
  <si>
    <t>#390</t>
  </si>
  <si>
    <t>KLEMENTOVÁ</t>
  </si>
  <si>
    <t>Nikola</t>
  </si>
  <si>
    <t>Adidas Runners</t>
  </si>
  <si>
    <t>#186</t>
  </si>
  <si>
    <t>ŠKAŘUPOVÁ</t>
  </si>
  <si>
    <t>#360</t>
  </si>
  <si>
    <t>SOUČKOVÁ</t>
  </si>
  <si>
    <t>3HS</t>
  </si>
  <si>
    <t>#340</t>
  </si>
  <si>
    <t>#82</t>
  </si>
  <si>
    <t>Jitka</t>
  </si>
  <si>
    <t>#164</t>
  </si>
  <si>
    <t>BŘÍZOVÁ</t>
  </si>
  <si>
    <t>#77</t>
  </si>
  <si>
    <t>MÍKOVÁ</t>
  </si>
  <si>
    <t>Bára</t>
  </si>
  <si>
    <t>#265</t>
  </si>
  <si>
    <t>HÖLZLOVÁ</t>
  </si>
  <si>
    <t>#147</t>
  </si>
  <si>
    <t>HAVLÍNOVÁ</t>
  </si>
  <si>
    <t>Dana</t>
  </si>
  <si>
    <t>#135</t>
  </si>
  <si>
    <t>BERNÁ</t>
  </si>
  <si>
    <t>Run4Fun</t>
  </si>
  <si>
    <t>#64</t>
  </si>
  <si>
    <t>NOVÁKOVÁ</t>
  </si>
  <si>
    <t>#279</t>
  </si>
  <si>
    <t>SOUKALOVÁ</t>
  </si>
  <si>
    <t>#341</t>
  </si>
  <si>
    <t>DOSTÁLOVÁ</t>
  </si>
  <si>
    <t>Miluška</t>
  </si>
  <si>
    <t>Spartan shoper</t>
  </si>
  <si>
    <t>#106</t>
  </si>
  <si>
    <t>RAULOVÁ</t>
  </si>
  <si>
    <t>Rungo pro ženy</t>
  </si>
  <si>
    <t>#316</t>
  </si>
  <si>
    <t>MACOUNOVÁ</t>
  </si>
  <si>
    <t>#233</t>
  </si>
  <si>
    <t>MATĚJKOVÁ</t>
  </si>
  <si>
    <t>#407</t>
  </si>
  <si>
    <t>PEKÁRKOVÁ</t>
  </si>
  <si>
    <t>#294</t>
  </si>
  <si>
    <t>BEJŠOVCOVÁ</t>
  </si>
  <si>
    <t>#62</t>
  </si>
  <si>
    <t>VEJDĚLKOVÁ</t>
  </si>
  <si>
    <t>Miluše</t>
  </si>
  <si>
    <t>#395</t>
  </si>
  <si>
    <t>KRAMPEROVÁ</t>
  </si>
  <si>
    <t>Mirka</t>
  </si>
  <si>
    <t>#208</t>
  </si>
  <si>
    <t>NÁDHEROVÁ</t>
  </si>
  <si>
    <t>#270</t>
  </si>
  <si>
    <t>HULÍNSKÁ</t>
  </si>
  <si>
    <t>Renáta</t>
  </si>
  <si>
    <t>Spartan gym</t>
  </si>
  <si>
    <t>#159</t>
  </si>
  <si>
    <t>IronTime | www.irontime.cz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</si>
</sst>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8.0"/>
    </font>
    <font>
      <b/>
      <sz val="24.0"/>
    </font>
    <font>
      <b/>
    </font>
    <font/>
    <font>
      <u/>
      <color rgb="FF0000FF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3" numFmtId="0" xfId="0" applyAlignment="1" applyFont="1">
      <alignment horizontal="center"/>
    </xf>
    <xf borderId="0" fillId="0" fontId="4" numFmtId="0" xfId="0" applyAlignment="1" applyFont="1">
      <alignment/>
    </xf>
    <xf borderId="0" fillId="0" fontId="4" numFmtId="21" xfId="0" applyAlignment="1" applyFont="1" applyNumberFormat="1">
      <alignment/>
    </xf>
    <xf borderId="0" fillId="0" fontId="4" numFmtId="0" xfId="0" applyFont="1"/>
    <xf borderId="0" fillId="0" fontId="4" numFmtId="21" xfId="0" applyFont="1" applyNumberFormat="1"/>
    <xf borderId="0" fillId="0" fontId="5" numFmtId="0" xfId="0" applyAlignment="1" applyFont="1">
      <alignment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Kokoteam.cz" TargetMode="External"/><Relationship Id="rId2" Type="http://schemas.openxmlformats.org/officeDocument/2006/relationships/hyperlink" Target="http://CYKLOTRENINK.com" TargetMode="External"/><Relationship Id="rId3" Type="http://schemas.openxmlformats.org/officeDocument/2006/relationships/hyperlink" Target="http://Rungo.cz" TargetMode="External"/><Relationship Id="rId4" Type="http://schemas.openxmlformats.org/officeDocument/2006/relationships/hyperlink" Target="http://www.irontime.cz" TargetMode="External"/><Relationship Id="rId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86"/>
    <col customWidth="1" min="3" max="3" width="12.14"/>
    <col customWidth="1" min="4" max="4" width="31.57"/>
    <col customWidth="1" min="6" max="6" width="8.29"/>
    <col customWidth="1" min="7" max="8" width="6.29"/>
    <col customWidth="1" min="9" max="9" width="11.29"/>
    <col customWidth="1" min="11" max="11" width="11.0"/>
    <col customWidth="1" min="12" max="12" width="11.29"/>
  </cols>
  <sheetData>
    <row r="1">
      <c r="A1" s="1" t="s">
        <v>0</v>
      </c>
    </row>
    <row r="2">
      <c r="A2" s="1" t="s">
        <v>1</v>
      </c>
    </row>
    <row r="3">
      <c r="A3" s="2" t="s">
        <v>2</v>
      </c>
    </row>
    <row r="4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</row>
    <row r="5">
      <c r="A5" s="4">
        <v>1.0</v>
      </c>
      <c r="B5" s="4" t="s">
        <v>15</v>
      </c>
      <c r="C5" s="4" t="s">
        <v>16</v>
      </c>
      <c r="D5" s="4" t="s">
        <v>17</v>
      </c>
      <c r="E5" s="4" t="s">
        <v>18</v>
      </c>
      <c r="F5" s="4">
        <v>1974.0</v>
      </c>
      <c r="G5" s="4" t="s">
        <v>19</v>
      </c>
      <c r="H5" s="4">
        <v>1.0</v>
      </c>
      <c r="I5" s="5">
        <v>0.06452546296296297</v>
      </c>
      <c r="K5" s="5">
        <v>0.06450891203703703</v>
      </c>
      <c r="L5" s="5">
        <v>0.031296296296296294</v>
      </c>
    </row>
    <row r="6">
      <c r="A6" s="4">
        <v>2.0</v>
      </c>
      <c r="B6" s="4" t="s">
        <v>20</v>
      </c>
      <c r="C6" s="4" t="s">
        <v>21</v>
      </c>
      <c r="D6" s="4" t="s">
        <v>22</v>
      </c>
      <c r="E6" s="4" t="s">
        <v>23</v>
      </c>
      <c r="F6" s="4">
        <v>1988.0</v>
      </c>
      <c r="G6" s="4" t="s">
        <v>24</v>
      </c>
      <c r="H6" s="4">
        <v>1.0</v>
      </c>
      <c r="I6" s="5">
        <v>0.06511574074074074</v>
      </c>
      <c r="J6" s="6" t="str">
        <f t="shared" ref="J6:J259" si="1">+00:00:51.16</f>
        <v>#ERROR!</v>
      </c>
      <c r="K6" s="5">
        <v>0.06508900462962962</v>
      </c>
      <c r="L6" s="5">
        <v>0.03130138888888889</v>
      </c>
    </row>
    <row r="7">
      <c r="A7" s="4">
        <v>3.0</v>
      </c>
      <c r="B7" s="4" t="s">
        <v>25</v>
      </c>
      <c r="C7" s="4" t="s">
        <v>26</v>
      </c>
      <c r="D7" s="4" t="s">
        <v>27</v>
      </c>
      <c r="E7" s="4" t="s">
        <v>28</v>
      </c>
      <c r="F7" s="4">
        <v>1994.0</v>
      </c>
      <c r="G7" s="4" t="s">
        <v>24</v>
      </c>
      <c r="H7" s="4">
        <v>2.0</v>
      </c>
      <c r="I7" s="5">
        <v>0.06627314814814815</v>
      </c>
      <c r="J7" t="str">
        <f t="shared" si="1"/>
        <v>#ERROR!</v>
      </c>
      <c r="K7" s="5">
        <v>0.06624930555555555</v>
      </c>
      <c r="L7" s="5">
        <v>0.031319791666666666</v>
      </c>
    </row>
    <row r="8">
      <c r="A8" s="4">
        <v>4.0</v>
      </c>
      <c r="B8" s="4" t="s">
        <v>29</v>
      </c>
      <c r="C8" s="4" t="s">
        <v>30</v>
      </c>
      <c r="D8" s="4" t="s">
        <v>31</v>
      </c>
      <c r="E8" s="4" t="s">
        <v>32</v>
      </c>
      <c r="F8" s="4">
        <v>1971.0</v>
      </c>
      <c r="G8" s="4" t="s">
        <v>19</v>
      </c>
      <c r="H8" s="4">
        <v>2.0</v>
      </c>
      <c r="I8" s="5">
        <v>0.06734953703703704</v>
      </c>
      <c r="J8" s="6" t="str">
        <f t="shared" si="1"/>
        <v>#ERROR!</v>
      </c>
      <c r="K8" s="5">
        <v>0.06731909722222222</v>
      </c>
      <c r="L8" s="5">
        <v>0.03209513888888889</v>
      </c>
    </row>
    <row r="9">
      <c r="A9" s="4">
        <v>5.0</v>
      </c>
      <c r="B9" s="4" t="s">
        <v>33</v>
      </c>
      <c r="C9" s="4" t="s">
        <v>34</v>
      </c>
      <c r="D9" s="4" t="s">
        <v>35</v>
      </c>
      <c r="E9" s="4" t="s">
        <v>36</v>
      </c>
      <c r="F9" s="4">
        <v>1988.0</v>
      </c>
      <c r="G9" s="4" t="s">
        <v>24</v>
      </c>
      <c r="H9" s="4">
        <v>3.0</v>
      </c>
      <c r="I9" s="5">
        <v>0.06868055555555555</v>
      </c>
      <c r="J9" s="7" t="str">
        <f t="shared" si="1"/>
        <v>#ERROR!</v>
      </c>
      <c r="K9" s="5">
        <v>0.06834502314814815</v>
      </c>
      <c r="L9" s="5">
        <v>0.03345613425925926</v>
      </c>
    </row>
    <row r="10">
      <c r="A10" s="4">
        <v>6.0</v>
      </c>
      <c r="B10" s="4" t="s">
        <v>37</v>
      </c>
      <c r="C10" s="4" t="s">
        <v>38</v>
      </c>
      <c r="D10" s="4" t="s">
        <v>39</v>
      </c>
      <c r="E10" s="4" t="s">
        <v>40</v>
      </c>
      <c r="F10" s="4">
        <v>1979.0</v>
      </c>
      <c r="G10" s="4" t="s">
        <v>24</v>
      </c>
      <c r="H10" s="4">
        <v>4.0</v>
      </c>
      <c r="I10" s="5">
        <v>0.06936342592592593</v>
      </c>
      <c r="J10" s="6" t="str">
        <f t="shared" si="1"/>
        <v>#ERROR!</v>
      </c>
      <c r="K10" s="5">
        <v>0.06921967592592593</v>
      </c>
      <c r="L10" s="5">
        <v>0.03307800925925926</v>
      </c>
    </row>
    <row r="11">
      <c r="A11" s="4">
        <v>7.0</v>
      </c>
      <c r="B11" s="4" t="s">
        <v>41</v>
      </c>
      <c r="C11" s="4" t="s">
        <v>42</v>
      </c>
      <c r="D11" s="4" t="s">
        <v>43</v>
      </c>
      <c r="E11" s="4" t="s">
        <v>44</v>
      </c>
      <c r="F11" s="4">
        <v>1974.0</v>
      </c>
      <c r="G11" s="4" t="s">
        <v>19</v>
      </c>
      <c r="H11" s="4">
        <v>3.0</v>
      </c>
      <c r="I11" s="5">
        <v>0.06952546296296297</v>
      </c>
      <c r="J11" s="7" t="str">
        <f t="shared" si="1"/>
        <v>#ERROR!</v>
      </c>
      <c r="K11" s="5">
        <v>0.06949444444444444</v>
      </c>
      <c r="L11" s="5">
        <v>0.033159143518518515</v>
      </c>
    </row>
    <row r="12">
      <c r="A12" s="4">
        <v>8.0</v>
      </c>
      <c r="B12" s="4" t="s">
        <v>45</v>
      </c>
      <c r="C12" s="4" t="s">
        <v>46</v>
      </c>
      <c r="D12" s="4" t="s">
        <v>47</v>
      </c>
      <c r="E12" s="4" t="s">
        <v>48</v>
      </c>
      <c r="F12" s="4">
        <v>1999.0</v>
      </c>
      <c r="G12" s="4" t="s">
        <v>24</v>
      </c>
      <c r="H12" s="4">
        <v>5.0</v>
      </c>
      <c r="I12" s="5">
        <v>0.06979166666666667</v>
      </c>
      <c r="J12" s="6" t="str">
        <f t="shared" si="1"/>
        <v>#ERROR!</v>
      </c>
      <c r="K12" s="5">
        <v>0.06974375</v>
      </c>
      <c r="L12" s="5">
        <v>0.033103009259259256</v>
      </c>
    </row>
    <row r="13">
      <c r="A13" s="4">
        <v>9.0</v>
      </c>
      <c r="B13" s="4" t="s">
        <v>49</v>
      </c>
      <c r="C13" s="4" t="s">
        <v>50</v>
      </c>
      <c r="D13" s="4" t="s">
        <v>51</v>
      </c>
      <c r="E13" s="4" t="s">
        <v>52</v>
      </c>
      <c r="F13" s="4">
        <v>1968.0</v>
      </c>
      <c r="G13" s="4" t="s">
        <v>19</v>
      </c>
      <c r="H13" s="4">
        <v>4.0</v>
      </c>
      <c r="I13" s="5">
        <v>0.06984953703703704</v>
      </c>
      <c r="J13" s="7" t="str">
        <f t="shared" si="1"/>
        <v>#ERROR!</v>
      </c>
      <c r="K13" s="5">
        <v>0.06981354166666667</v>
      </c>
      <c r="L13" s="5">
        <v>0.03343136574074074</v>
      </c>
    </row>
    <row r="14">
      <c r="A14" s="4">
        <v>10.0</v>
      </c>
      <c r="B14" s="4" t="s">
        <v>53</v>
      </c>
      <c r="C14" s="4" t="s">
        <v>54</v>
      </c>
      <c r="D14" s="4" t="s">
        <v>55</v>
      </c>
      <c r="E14" s="4" t="s">
        <v>56</v>
      </c>
      <c r="F14" s="4">
        <v>1971.0</v>
      </c>
      <c r="G14" s="4" t="s">
        <v>19</v>
      </c>
      <c r="H14" s="4">
        <v>5.0</v>
      </c>
      <c r="I14" s="5">
        <v>0.07023148148148148</v>
      </c>
      <c r="J14" s="6" t="str">
        <f t="shared" si="1"/>
        <v>#ERROR!</v>
      </c>
      <c r="K14" s="5">
        <v>0.07020358796296297</v>
      </c>
      <c r="L14" s="5">
        <v>0.03312002314814815</v>
      </c>
    </row>
    <row r="15">
      <c r="A15" s="4">
        <v>11.0</v>
      </c>
      <c r="B15" s="4" t="s">
        <v>57</v>
      </c>
      <c r="C15" s="4" t="s">
        <v>50</v>
      </c>
      <c r="D15" s="4" t="s">
        <v>58</v>
      </c>
      <c r="E15" s="4" t="s">
        <v>59</v>
      </c>
      <c r="F15" s="4">
        <v>1988.0</v>
      </c>
      <c r="G15" s="4" t="s">
        <v>24</v>
      </c>
      <c r="H15" s="4">
        <v>6.0</v>
      </c>
      <c r="I15" s="5">
        <v>0.07037037037037037</v>
      </c>
      <c r="J15" s="7" t="str">
        <f t="shared" si="1"/>
        <v>#ERROR!</v>
      </c>
      <c r="K15" s="5">
        <v>0.07033958333333333</v>
      </c>
      <c r="L15" s="5">
        <v>0.03476365740740741</v>
      </c>
    </row>
    <row r="16">
      <c r="A16" s="4">
        <v>12.0</v>
      </c>
      <c r="B16" s="4" t="s">
        <v>60</v>
      </c>
      <c r="C16" s="4" t="s">
        <v>61</v>
      </c>
      <c r="D16" s="6"/>
      <c r="E16" s="4" t="s">
        <v>62</v>
      </c>
      <c r="F16" s="4">
        <v>1978.0</v>
      </c>
      <c r="G16" s="4" t="s">
        <v>24</v>
      </c>
      <c r="H16" s="4">
        <v>7.0</v>
      </c>
      <c r="I16" s="5">
        <v>0.07063657407407407</v>
      </c>
      <c r="J16" s="6" t="str">
        <f t="shared" si="1"/>
        <v>#ERROR!</v>
      </c>
      <c r="L16" s="5">
        <v>0.03343877314814815</v>
      </c>
    </row>
    <row r="17">
      <c r="A17" s="4">
        <v>13.0</v>
      </c>
      <c r="B17" s="4" t="s">
        <v>63</v>
      </c>
      <c r="C17" s="4" t="s">
        <v>64</v>
      </c>
      <c r="D17" s="4" t="s">
        <v>65</v>
      </c>
      <c r="E17" s="4" t="s">
        <v>66</v>
      </c>
      <c r="F17" s="4">
        <v>1975.0</v>
      </c>
      <c r="G17" s="4" t="s">
        <v>19</v>
      </c>
      <c r="H17" s="4">
        <v>6.0</v>
      </c>
      <c r="I17" s="5">
        <v>0.07083333333333333</v>
      </c>
      <c r="J17" s="7" t="str">
        <f t="shared" si="1"/>
        <v>#ERROR!</v>
      </c>
      <c r="K17" s="5">
        <v>0.07080775462962963</v>
      </c>
      <c r="L17" s="5">
        <v>0.03313402777777778</v>
      </c>
    </row>
    <row r="18">
      <c r="A18" s="4">
        <v>14.0</v>
      </c>
      <c r="B18" s="4" t="s">
        <v>67</v>
      </c>
      <c r="C18" s="4" t="s">
        <v>16</v>
      </c>
      <c r="D18" s="4" t="s">
        <v>68</v>
      </c>
      <c r="E18" s="4" t="s">
        <v>69</v>
      </c>
      <c r="F18" s="4">
        <v>1977.0</v>
      </c>
      <c r="G18" s="4" t="s">
        <v>19</v>
      </c>
      <c r="H18" s="4">
        <v>7.0</v>
      </c>
      <c r="I18" s="5">
        <v>0.07125</v>
      </c>
      <c r="J18" s="6" t="str">
        <f t="shared" si="1"/>
        <v>#ERROR!</v>
      </c>
      <c r="K18" s="5">
        <v>0.07122349537037037</v>
      </c>
      <c r="L18" s="5">
        <v>0.03337418981481482</v>
      </c>
    </row>
    <row r="19">
      <c r="A19" s="4">
        <v>15.0</v>
      </c>
      <c r="B19" s="4" t="s">
        <v>70</v>
      </c>
      <c r="C19" s="4" t="s">
        <v>71</v>
      </c>
      <c r="D19" s="4" t="s">
        <v>72</v>
      </c>
      <c r="E19" s="4" t="s">
        <v>73</v>
      </c>
      <c r="F19" s="4">
        <v>1980.0</v>
      </c>
      <c r="G19" s="4" t="s">
        <v>24</v>
      </c>
      <c r="H19" s="4">
        <v>8.0</v>
      </c>
      <c r="I19" s="5">
        <v>0.07153935185185185</v>
      </c>
      <c r="J19" s="7" t="str">
        <f t="shared" si="1"/>
        <v>#ERROR!</v>
      </c>
      <c r="K19" s="5">
        <v>0.07149699074074074</v>
      </c>
      <c r="L19" s="5">
        <v>0.033578587962962966</v>
      </c>
    </row>
    <row r="20">
      <c r="A20" s="4">
        <v>16.0</v>
      </c>
      <c r="B20" s="4" t="s">
        <v>74</v>
      </c>
      <c r="C20" s="4" t="s">
        <v>75</v>
      </c>
      <c r="D20" s="4" t="s">
        <v>76</v>
      </c>
      <c r="E20" s="4" t="s">
        <v>77</v>
      </c>
      <c r="F20" s="4">
        <v>1965.0</v>
      </c>
      <c r="G20" s="4" t="s">
        <v>78</v>
      </c>
      <c r="H20" s="4">
        <v>1.0</v>
      </c>
      <c r="I20" s="5">
        <v>0.0717824074074074</v>
      </c>
      <c r="J20" s="6" t="str">
        <f t="shared" si="1"/>
        <v>#ERROR!</v>
      </c>
      <c r="K20" s="5">
        <v>0.07176782407407407</v>
      </c>
      <c r="L20" s="5">
        <v>0.033321875</v>
      </c>
    </row>
    <row r="21">
      <c r="A21" s="4">
        <v>17.0</v>
      </c>
      <c r="B21" s="4" t="s">
        <v>79</v>
      </c>
      <c r="C21" s="4" t="s">
        <v>80</v>
      </c>
      <c r="D21" s="6"/>
      <c r="E21" s="4" t="s">
        <v>81</v>
      </c>
      <c r="F21" s="4">
        <v>1988.0</v>
      </c>
      <c r="G21" s="4" t="s">
        <v>24</v>
      </c>
      <c r="H21" s="4">
        <v>9.0</v>
      </c>
      <c r="I21" s="5">
        <v>0.07195601851851852</v>
      </c>
      <c r="J21" s="7" t="str">
        <f t="shared" si="1"/>
        <v>#ERROR!</v>
      </c>
      <c r="K21" s="5">
        <v>0.07193310185185185</v>
      </c>
      <c r="L21" s="5">
        <v>0.033522222222222224</v>
      </c>
    </row>
    <row r="22">
      <c r="A22" s="4">
        <v>18.0</v>
      </c>
      <c r="B22" s="4" t="s">
        <v>82</v>
      </c>
      <c r="C22" s="4" t="s">
        <v>83</v>
      </c>
      <c r="D22" s="4" t="s">
        <v>84</v>
      </c>
      <c r="E22" s="4" t="s">
        <v>85</v>
      </c>
      <c r="F22" s="4">
        <v>1978.0</v>
      </c>
      <c r="G22" s="4" t="s">
        <v>24</v>
      </c>
      <c r="H22" s="4">
        <v>10.0</v>
      </c>
      <c r="I22" s="5">
        <v>0.07219907407407407</v>
      </c>
      <c r="J22" s="6" t="str">
        <f t="shared" si="1"/>
        <v>#ERROR!</v>
      </c>
      <c r="K22" s="5">
        <v>0.07216342592592592</v>
      </c>
      <c r="L22" s="5">
        <v>0.03516076388888889</v>
      </c>
    </row>
    <row r="23">
      <c r="A23" s="4">
        <v>19.0</v>
      </c>
      <c r="B23" s="4" t="s">
        <v>86</v>
      </c>
      <c r="C23" s="4" t="s">
        <v>50</v>
      </c>
      <c r="D23" s="4" t="s">
        <v>47</v>
      </c>
      <c r="E23" s="4" t="s">
        <v>87</v>
      </c>
      <c r="F23" s="4">
        <v>1970.0</v>
      </c>
      <c r="G23" s="4" t="s">
        <v>19</v>
      </c>
      <c r="H23" s="4">
        <v>8.0</v>
      </c>
      <c r="I23" s="5">
        <v>0.07229166666666667</v>
      </c>
      <c r="J23" s="7" t="str">
        <f t="shared" si="1"/>
        <v>#ERROR!</v>
      </c>
      <c r="K23" s="5">
        <v>0.07222164351851852</v>
      </c>
      <c r="L23" s="5">
        <v>0.03414050925925926</v>
      </c>
    </row>
    <row r="24">
      <c r="A24" s="4">
        <v>20.0</v>
      </c>
      <c r="B24" s="4" t="s">
        <v>88</v>
      </c>
      <c r="C24" s="4" t="s">
        <v>89</v>
      </c>
      <c r="D24" s="4" t="s">
        <v>90</v>
      </c>
      <c r="E24" s="4" t="s">
        <v>91</v>
      </c>
      <c r="F24" s="4">
        <v>1975.0</v>
      </c>
      <c r="G24" s="4" t="s">
        <v>19</v>
      </c>
      <c r="H24" s="4">
        <v>9.0</v>
      </c>
      <c r="I24" s="5">
        <v>0.0724074074074074</v>
      </c>
      <c r="J24" s="6" t="str">
        <f t="shared" si="1"/>
        <v>#ERROR!</v>
      </c>
      <c r="K24" s="5">
        <v>0.07236886574074074</v>
      </c>
      <c r="L24" s="5">
        <v>0.0346412037037037</v>
      </c>
    </row>
    <row r="25">
      <c r="A25" s="4">
        <v>21.0</v>
      </c>
      <c r="B25" s="4" t="s">
        <v>92</v>
      </c>
      <c r="C25" s="4" t="s">
        <v>93</v>
      </c>
      <c r="D25" s="6"/>
      <c r="E25" s="4" t="s">
        <v>94</v>
      </c>
      <c r="F25" s="4">
        <v>1980.0</v>
      </c>
      <c r="G25" s="4" t="s">
        <v>24</v>
      </c>
      <c r="H25" s="4">
        <v>11.0</v>
      </c>
      <c r="I25" s="5">
        <v>0.07252314814814814</v>
      </c>
      <c r="J25" s="7" t="str">
        <f t="shared" si="1"/>
        <v>#ERROR!</v>
      </c>
      <c r="K25" s="5">
        <v>0.07242337962962964</v>
      </c>
      <c r="L25" s="5">
        <v>0.033830324074074075</v>
      </c>
    </row>
    <row r="26">
      <c r="A26" s="4">
        <v>22.0</v>
      </c>
      <c r="B26" s="4" t="s">
        <v>95</v>
      </c>
      <c r="C26" s="4" t="s">
        <v>96</v>
      </c>
      <c r="D26" s="4" t="s">
        <v>72</v>
      </c>
      <c r="E26" s="4" t="s">
        <v>97</v>
      </c>
      <c r="F26" s="4">
        <v>1979.0</v>
      </c>
      <c r="G26" s="4" t="s">
        <v>24</v>
      </c>
      <c r="H26" s="4">
        <v>12.0</v>
      </c>
      <c r="I26" s="5">
        <v>0.0725462962962963</v>
      </c>
      <c r="J26" s="6" t="str">
        <f t="shared" si="1"/>
        <v>#ERROR!</v>
      </c>
      <c r="K26" s="5">
        <v>0.07246840277777779</v>
      </c>
      <c r="L26" s="5">
        <v>0.03454143518518519</v>
      </c>
    </row>
    <row r="27">
      <c r="A27" s="4">
        <v>23.0</v>
      </c>
      <c r="B27" s="4" t="s">
        <v>98</v>
      </c>
      <c r="C27" s="4" t="s">
        <v>99</v>
      </c>
      <c r="D27" s="4" t="s">
        <v>55</v>
      </c>
      <c r="E27" s="4" t="s">
        <v>100</v>
      </c>
      <c r="F27" s="4">
        <v>1971.0</v>
      </c>
      <c r="G27" s="4" t="s">
        <v>19</v>
      </c>
      <c r="H27" s="4">
        <v>10.0</v>
      </c>
      <c r="I27" s="5">
        <v>0.0725925925925926</v>
      </c>
      <c r="J27" s="7" t="str">
        <f t="shared" si="1"/>
        <v>#ERROR!</v>
      </c>
      <c r="K27" s="5">
        <v>0.07253506944444445</v>
      </c>
      <c r="L27" s="5">
        <v>0.03446400462962963</v>
      </c>
    </row>
    <row r="28">
      <c r="A28" s="4">
        <v>24.0</v>
      </c>
      <c r="B28" s="4" t="s">
        <v>101</v>
      </c>
      <c r="C28" s="4" t="s">
        <v>71</v>
      </c>
      <c r="D28" s="4" t="s">
        <v>102</v>
      </c>
      <c r="E28" s="4" t="s">
        <v>103</v>
      </c>
      <c r="F28" s="4">
        <v>1989.0</v>
      </c>
      <c r="G28" s="4" t="s">
        <v>24</v>
      </c>
      <c r="H28" s="4">
        <v>13.0</v>
      </c>
      <c r="I28" s="5">
        <v>0.07290509259259259</v>
      </c>
      <c r="J28" s="6" t="str">
        <f t="shared" si="1"/>
        <v>#ERROR!</v>
      </c>
      <c r="K28" s="5">
        <v>0.07275763888888889</v>
      </c>
      <c r="L28" s="5">
        <v>0.03476550925925926</v>
      </c>
    </row>
    <row r="29">
      <c r="A29" s="4">
        <v>25.0</v>
      </c>
      <c r="B29" s="4" t="s">
        <v>104</v>
      </c>
      <c r="C29" s="4" t="s">
        <v>105</v>
      </c>
      <c r="D29" s="4" t="s">
        <v>106</v>
      </c>
      <c r="E29" s="4" t="s">
        <v>107</v>
      </c>
      <c r="F29" s="4">
        <v>1977.0</v>
      </c>
      <c r="G29" s="4" t="s">
        <v>19</v>
      </c>
      <c r="H29" s="4">
        <v>11.0</v>
      </c>
      <c r="I29" s="5">
        <v>0.07304398148148149</v>
      </c>
      <c r="J29" s="7" t="str">
        <f t="shared" si="1"/>
        <v>#ERROR!</v>
      </c>
      <c r="L29" s="5">
        <v>0.03439814814814815</v>
      </c>
    </row>
    <row r="30">
      <c r="A30" s="4">
        <v>26.0</v>
      </c>
      <c r="B30" s="4" t="s">
        <v>108</v>
      </c>
      <c r="C30" s="4" t="s">
        <v>105</v>
      </c>
      <c r="D30" s="4" t="s">
        <v>109</v>
      </c>
      <c r="E30" s="4" t="s">
        <v>110</v>
      </c>
      <c r="F30" s="4">
        <v>1978.0</v>
      </c>
      <c r="G30" s="4" t="s">
        <v>24</v>
      </c>
      <c r="H30" s="4">
        <v>14.0</v>
      </c>
      <c r="I30" s="5">
        <v>0.0730787037037037</v>
      </c>
      <c r="J30" s="6" t="str">
        <f t="shared" si="1"/>
        <v>#ERROR!</v>
      </c>
      <c r="K30" s="5">
        <v>0.07282361111111112</v>
      </c>
      <c r="L30" s="5">
        <v>0.034564583333333336</v>
      </c>
    </row>
    <row r="31">
      <c r="A31" s="4">
        <v>27.0</v>
      </c>
      <c r="B31" s="4" t="s">
        <v>111</v>
      </c>
      <c r="C31" s="4" t="s">
        <v>71</v>
      </c>
      <c r="D31" s="4" t="s">
        <v>112</v>
      </c>
      <c r="E31" s="4" t="s">
        <v>113</v>
      </c>
      <c r="F31" s="4">
        <v>1964.0</v>
      </c>
      <c r="G31" s="4" t="s">
        <v>78</v>
      </c>
      <c r="H31" s="4">
        <v>2.0</v>
      </c>
      <c r="I31" s="5">
        <v>0.07317129629629629</v>
      </c>
      <c r="J31" s="7" t="str">
        <f t="shared" si="1"/>
        <v>#ERROR!</v>
      </c>
      <c r="K31" s="5">
        <v>0.07315578703703704</v>
      </c>
      <c r="L31" s="5">
        <v>0.034481018518518515</v>
      </c>
    </row>
    <row r="32">
      <c r="A32" s="4">
        <v>28.0</v>
      </c>
      <c r="B32" s="4" t="s">
        <v>114</v>
      </c>
      <c r="C32" s="4" t="s">
        <v>115</v>
      </c>
      <c r="D32" s="4" t="s">
        <v>116</v>
      </c>
      <c r="E32" s="4" t="s">
        <v>117</v>
      </c>
      <c r="F32" s="4">
        <v>1981.0</v>
      </c>
      <c r="G32" s="4" t="s">
        <v>24</v>
      </c>
      <c r="H32" s="4">
        <v>15.0</v>
      </c>
      <c r="I32" s="5">
        <v>0.07340277777777778</v>
      </c>
      <c r="J32" s="6" t="str">
        <f t="shared" si="1"/>
        <v>#ERROR!</v>
      </c>
      <c r="K32" s="5">
        <v>0.0733741898148148</v>
      </c>
      <c r="L32" s="5">
        <v>0.03386342592592593</v>
      </c>
    </row>
    <row r="33">
      <c r="A33" s="4">
        <v>29.0</v>
      </c>
      <c r="B33" s="4" t="s">
        <v>118</v>
      </c>
      <c r="C33" s="4" t="s">
        <v>119</v>
      </c>
      <c r="D33" s="4" t="s">
        <v>72</v>
      </c>
      <c r="E33" s="4" t="s">
        <v>120</v>
      </c>
      <c r="F33" s="4">
        <v>1983.0</v>
      </c>
      <c r="G33" s="4" t="s">
        <v>24</v>
      </c>
      <c r="H33" s="4">
        <v>16.0</v>
      </c>
      <c r="I33" s="5">
        <v>0.07344907407407407</v>
      </c>
      <c r="J33" s="7" t="str">
        <f t="shared" si="1"/>
        <v>#ERROR!</v>
      </c>
      <c r="K33" s="5">
        <v>0.07335740740740741</v>
      </c>
      <c r="L33" s="5">
        <v>0.0347369212962963</v>
      </c>
    </row>
    <row r="34">
      <c r="A34" s="4">
        <v>30.0</v>
      </c>
      <c r="B34" s="4" t="s">
        <v>121</v>
      </c>
      <c r="C34" s="4" t="s">
        <v>122</v>
      </c>
      <c r="D34" s="4" t="s">
        <v>123</v>
      </c>
      <c r="E34" s="4" t="s">
        <v>124</v>
      </c>
      <c r="F34" s="4">
        <v>1957.0</v>
      </c>
      <c r="G34" s="4" t="s">
        <v>125</v>
      </c>
      <c r="H34" s="4">
        <v>1.0</v>
      </c>
      <c r="I34" s="5">
        <v>0.07376157407407408</v>
      </c>
      <c r="J34" s="6" t="str">
        <f t="shared" si="1"/>
        <v>#ERROR!</v>
      </c>
      <c r="K34" s="5">
        <v>0.0736818287037037</v>
      </c>
      <c r="L34" s="5">
        <v>0.03466875</v>
      </c>
    </row>
    <row r="35">
      <c r="A35" s="4">
        <v>31.0</v>
      </c>
      <c r="B35" s="4" t="s">
        <v>126</v>
      </c>
      <c r="C35" s="4" t="s">
        <v>50</v>
      </c>
      <c r="D35" s="4" t="s">
        <v>127</v>
      </c>
      <c r="E35" s="4" t="s">
        <v>128</v>
      </c>
      <c r="F35" s="4">
        <v>1972.0</v>
      </c>
      <c r="G35" s="4" t="s">
        <v>19</v>
      </c>
      <c r="H35" s="4">
        <v>12.0</v>
      </c>
      <c r="I35" s="5">
        <v>0.07387731481481481</v>
      </c>
      <c r="J35" s="7" t="str">
        <f t="shared" si="1"/>
        <v>#ERROR!</v>
      </c>
      <c r="K35" s="5">
        <v>0.07369097222222222</v>
      </c>
      <c r="L35" s="5">
        <v>0.03488842592592593</v>
      </c>
    </row>
    <row r="36">
      <c r="A36" s="4">
        <v>32.0</v>
      </c>
      <c r="B36" s="4" t="s">
        <v>129</v>
      </c>
      <c r="C36" s="4" t="s">
        <v>130</v>
      </c>
      <c r="D36" s="4" t="s">
        <v>131</v>
      </c>
      <c r="E36" s="4" t="s">
        <v>132</v>
      </c>
      <c r="F36" s="4">
        <v>1985.0</v>
      </c>
      <c r="G36" s="4" t="s">
        <v>24</v>
      </c>
      <c r="H36" s="4">
        <v>17.0</v>
      </c>
      <c r="I36" s="5">
        <v>0.0739236111111111</v>
      </c>
      <c r="J36" s="6" t="str">
        <f t="shared" si="1"/>
        <v>#ERROR!</v>
      </c>
      <c r="K36" s="5">
        <v>0.07375451388888889</v>
      </c>
      <c r="L36" s="5">
        <v>0.03490011574074074</v>
      </c>
    </row>
    <row r="37">
      <c r="A37" s="4">
        <v>33.0</v>
      </c>
      <c r="B37" s="4" t="s">
        <v>133</v>
      </c>
      <c r="C37" s="4" t="s">
        <v>16</v>
      </c>
      <c r="D37" s="4" t="s">
        <v>134</v>
      </c>
      <c r="E37" s="4" t="s">
        <v>135</v>
      </c>
      <c r="F37" s="4">
        <v>1971.0</v>
      </c>
      <c r="G37" s="4" t="s">
        <v>19</v>
      </c>
      <c r="H37" s="4">
        <v>13.0</v>
      </c>
      <c r="I37" s="5">
        <v>0.07464120370370371</v>
      </c>
      <c r="J37" s="7" t="str">
        <f t="shared" si="1"/>
        <v>#ERROR!</v>
      </c>
      <c r="K37" s="5">
        <v>0.07460810185185185</v>
      </c>
      <c r="L37" s="5">
        <v>0.03458680555555556</v>
      </c>
    </row>
    <row r="38">
      <c r="A38" s="4">
        <v>34.0</v>
      </c>
      <c r="B38" s="4" t="s">
        <v>136</v>
      </c>
      <c r="C38" s="4" t="s">
        <v>137</v>
      </c>
      <c r="D38" s="4" t="s">
        <v>138</v>
      </c>
      <c r="E38" s="4" t="s">
        <v>139</v>
      </c>
      <c r="F38" s="4">
        <v>1987.0</v>
      </c>
      <c r="G38" s="4" t="s">
        <v>24</v>
      </c>
      <c r="H38" s="4">
        <v>18.0</v>
      </c>
      <c r="I38" s="5">
        <v>0.07488425925925926</v>
      </c>
      <c r="J38" s="6" t="str">
        <f t="shared" si="1"/>
        <v>#ERROR!</v>
      </c>
      <c r="K38" s="5">
        <v>0.07483472222222222</v>
      </c>
      <c r="L38" s="5">
        <v>0.03527627314814815</v>
      </c>
    </row>
    <row r="39">
      <c r="A39" s="4">
        <v>35.0</v>
      </c>
      <c r="B39" s="4" t="s">
        <v>140</v>
      </c>
      <c r="C39" s="4" t="s">
        <v>141</v>
      </c>
      <c r="D39" s="4" t="s">
        <v>142</v>
      </c>
      <c r="E39" s="4" t="s">
        <v>143</v>
      </c>
      <c r="F39" s="4">
        <v>1985.0</v>
      </c>
      <c r="G39" s="4" t="s">
        <v>24</v>
      </c>
      <c r="H39" s="4">
        <v>19.0</v>
      </c>
      <c r="I39" s="5">
        <v>0.07547453703703703</v>
      </c>
      <c r="J39" s="7" t="str">
        <f t="shared" si="1"/>
        <v>#ERROR!</v>
      </c>
      <c r="K39" s="5">
        <v>0.07540891203703703</v>
      </c>
      <c r="L39" s="5">
        <v>0.035234837962962964</v>
      </c>
    </row>
    <row r="40">
      <c r="A40" s="4">
        <v>36.0</v>
      </c>
      <c r="B40" s="4" t="s">
        <v>144</v>
      </c>
      <c r="C40" s="4" t="s">
        <v>145</v>
      </c>
      <c r="D40" s="4" t="s">
        <v>146</v>
      </c>
      <c r="E40" s="4" t="s">
        <v>147</v>
      </c>
      <c r="F40" s="4">
        <v>1964.0</v>
      </c>
      <c r="G40" s="4" t="s">
        <v>78</v>
      </c>
      <c r="H40" s="4">
        <v>3.0</v>
      </c>
      <c r="I40" s="5">
        <v>0.07572916666666667</v>
      </c>
      <c r="J40" s="6" t="str">
        <f t="shared" si="1"/>
        <v>#ERROR!</v>
      </c>
      <c r="K40" s="5">
        <v>0.07559664351851852</v>
      </c>
      <c r="L40" s="5">
        <v>0.036550462962962965</v>
      </c>
    </row>
    <row r="41">
      <c r="A41" s="4">
        <v>37.0</v>
      </c>
      <c r="B41" s="4" t="s">
        <v>148</v>
      </c>
      <c r="C41" s="4" t="s">
        <v>149</v>
      </c>
      <c r="D41" s="8" t="s">
        <v>150</v>
      </c>
      <c r="E41" s="4" t="s">
        <v>151</v>
      </c>
      <c r="F41" s="4">
        <v>1988.0</v>
      </c>
      <c r="G41" s="4" t="s">
        <v>24</v>
      </c>
      <c r="H41" s="4">
        <v>20.0</v>
      </c>
      <c r="I41" s="5">
        <v>0.07599537037037037</v>
      </c>
      <c r="J41" s="7" t="str">
        <f t="shared" si="1"/>
        <v>#ERROR!</v>
      </c>
      <c r="K41" s="5">
        <v>0.07567152777777779</v>
      </c>
      <c r="L41" s="5">
        <v>0.03542488425925926</v>
      </c>
    </row>
    <row r="42">
      <c r="A42" s="4">
        <v>38.0</v>
      </c>
      <c r="B42" s="4" t="s">
        <v>152</v>
      </c>
      <c r="C42" s="4" t="s">
        <v>50</v>
      </c>
      <c r="D42" s="4" t="s">
        <v>55</v>
      </c>
      <c r="E42" s="4" t="s">
        <v>153</v>
      </c>
      <c r="F42" s="4">
        <v>1979.0</v>
      </c>
      <c r="G42" s="4" t="s">
        <v>24</v>
      </c>
      <c r="H42" s="4">
        <v>21.0</v>
      </c>
      <c r="I42" s="5">
        <v>0.07606481481481482</v>
      </c>
      <c r="J42" s="6" t="str">
        <f t="shared" si="1"/>
        <v>#ERROR!</v>
      </c>
      <c r="K42" s="5">
        <v>0.07556053240740741</v>
      </c>
      <c r="L42" s="5">
        <v>0.037773726851851853</v>
      </c>
    </row>
    <row r="43">
      <c r="A43" s="4">
        <v>39.0</v>
      </c>
      <c r="B43" s="4" t="s">
        <v>154</v>
      </c>
      <c r="C43" s="4" t="s">
        <v>155</v>
      </c>
      <c r="D43" s="4" t="s">
        <v>156</v>
      </c>
      <c r="E43" s="4" t="s">
        <v>157</v>
      </c>
      <c r="F43" s="4">
        <v>1979.0</v>
      </c>
      <c r="G43" s="4" t="s">
        <v>24</v>
      </c>
      <c r="H43" s="4">
        <v>22.0</v>
      </c>
      <c r="I43" s="5">
        <v>0.07625</v>
      </c>
      <c r="J43" s="7" t="str">
        <f t="shared" si="1"/>
        <v>#ERROR!</v>
      </c>
      <c r="K43" s="5">
        <v>0.07619305555555556</v>
      </c>
      <c r="L43" s="5">
        <v>0.03613842592592593</v>
      </c>
    </row>
    <row r="44">
      <c r="A44" s="4">
        <v>40.0</v>
      </c>
      <c r="B44" s="4" t="s">
        <v>158</v>
      </c>
      <c r="C44" s="4" t="s">
        <v>21</v>
      </c>
      <c r="D44" s="4" t="s">
        <v>159</v>
      </c>
      <c r="E44" s="4" t="s">
        <v>160</v>
      </c>
      <c r="F44" s="4">
        <v>1960.0</v>
      </c>
      <c r="G44" s="4" t="s">
        <v>78</v>
      </c>
      <c r="H44" s="4">
        <v>4.0</v>
      </c>
      <c r="I44" s="5">
        <v>0.07643518518518519</v>
      </c>
      <c r="J44" s="6" t="str">
        <f t="shared" si="1"/>
        <v>#ERROR!</v>
      </c>
      <c r="K44" s="5">
        <v>0.07636087962962963</v>
      </c>
      <c r="L44" s="5">
        <v>0.03577916666666667</v>
      </c>
    </row>
    <row r="45">
      <c r="A45" s="4">
        <v>41.0</v>
      </c>
      <c r="B45" s="4" t="s">
        <v>152</v>
      </c>
      <c r="C45" s="4" t="s">
        <v>161</v>
      </c>
      <c r="D45" s="4" t="s">
        <v>162</v>
      </c>
      <c r="E45" s="4" t="s">
        <v>163</v>
      </c>
      <c r="F45" s="4">
        <v>1975.0</v>
      </c>
      <c r="G45" s="4" t="s">
        <v>19</v>
      </c>
      <c r="H45" s="4">
        <v>14.0</v>
      </c>
      <c r="I45" s="5">
        <v>0.07650462962962963</v>
      </c>
      <c r="J45" s="7" t="str">
        <f t="shared" si="1"/>
        <v>#ERROR!</v>
      </c>
      <c r="K45" s="5">
        <v>0.07625636574074074</v>
      </c>
      <c r="L45" s="5">
        <v>0.03618634259259259</v>
      </c>
    </row>
    <row r="46">
      <c r="A46" s="4">
        <v>42.0</v>
      </c>
      <c r="B46" s="4" t="s">
        <v>164</v>
      </c>
      <c r="C46" s="4" t="s">
        <v>130</v>
      </c>
      <c r="D46" s="4" t="s">
        <v>165</v>
      </c>
      <c r="E46" s="4" t="s">
        <v>166</v>
      </c>
      <c r="F46" s="4">
        <v>1989.0</v>
      </c>
      <c r="G46" s="4" t="s">
        <v>24</v>
      </c>
      <c r="H46" s="4">
        <v>23.0</v>
      </c>
      <c r="I46" s="5">
        <v>0.0765625</v>
      </c>
      <c r="J46" s="6" t="str">
        <f t="shared" si="1"/>
        <v>#ERROR!</v>
      </c>
      <c r="K46" s="5">
        <v>0.07651898148148148</v>
      </c>
      <c r="L46" s="5">
        <v>0.03534560185185185</v>
      </c>
    </row>
    <row r="47">
      <c r="A47" s="4">
        <v>43.0</v>
      </c>
      <c r="B47" s="4" t="s">
        <v>167</v>
      </c>
      <c r="C47" s="4" t="s">
        <v>71</v>
      </c>
      <c r="D47" s="4" t="s">
        <v>168</v>
      </c>
      <c r="E47" s="4" t="s">
        <v>169</v>
      </c>
      <c r="F47" s="4">
        <v>1959.0</v>
      </c>
      <c r="G47" s="4" t="s">
        <v>78</v>
      </c>
      <c r="H47" s="4">
        <v>5.0</v>
      </c>
      <c r="I47" s="5">
        <v>0.07658564814814815</v>
      </c>
      <c r="J47" s="7" t="str">
        <f t="shared" si="1"/>
        <v>#ERROR!</v>
      </c>
      <c r="K47" s="5">
        <v>0.07645983796296296</v>
      </c>
      <c r="L47" s="5">
        <v>0.036215162037037035</v>
      </c>
    </row>
    <row r="48">
      <c r="A48" s="4">
        <v>44.0</v>
      </c>
      <c r="B48" s="4" t="s">
        <v>170</v>
      </c>
      <c r="C48" s="4" t="s">
        <v>141</v>
      </c>
      <c r="D48" s="4" t="s">
        <v>171</v>
      </c>
      <c r="E48" s="4" t="s">
        <v>172</v>
      </c>
      <c r="F48" s="4">
        <v>1979.0</v>
      </c>
      <c r="G48" s="4" t="s">
        <v>24</v>
      </c>
      <c r="H48" s="4">
        <v>24.0</v>
      </c>
      <c r="I48" s="5">
        <v>0.07663194444444445</v>
      </c>
      <c r="J48" s="6" t="str">
        <f t="shared" si="1"/>
        <v>#ERROR!</v>
      </c>
      <c r="K48" s="5">
        <v>0.07653055555555555</v>
      </c>
      <c r="L48" s="5">
        <v>0.03553703703703704</v>
      </c>
    </row>
    <row r="49">
      <c r="A49" s="4">
        <v>45.0</v>
      </c>
      <c r="B49" s="4" t="s">
        <v>173</v>
      </c>
      <c r="C49" s="4" t="s">
        <v>26</v>
      </c>
      <c r="D49" s="4" t="s">
        <v>174</v>
      </c>
      <c r="E49" s="4" t="s">
        <v>175</v>
      </c>
      <c r="F49" s="4">
        <v>1985.0</v>
      </c>
      <c r="G49" s="4" t="s">
        <v>24</v>
      </c>
      <c r="H49" s="4">
        <v>25.0</v>
      </c>
      <c r="I49" s="5">
        <v>0.0766550925925926</v>
      </c>
      <c r="J49" s="7" t="str">
        <f t="shared" si="1"/>
        <v>#ERROR!</v>
      </c>
      <c r="K49" s="5">
        <v>0.0763837962962963</v>
      </c>
      <c r="L49" s="5">
        <v>0.035833333333333335</v>
      </c>
    </row>
    <row r="50">
      <c r="A50" s="4">
        <v>46.0</v>
      </c>
      <c r="B50" s="4" t="s">
        <v>176</v>
      </c>
      <c r="C50" s="4" t="s">
        <v>145</v>
      </c>
      <c r="D50" s="4" t="s">
        <v>177</v>
      </c>
      <c r="E50" s="4" t="s">
        <v>178</v>
      </c>
      <c r="F50" s="4">
        <v>1958.0</v>
      </c>
      <c r="G50" s="4" t="s">
        <v>78</v>
      </c>
      <c r="H50" s="4">
        <v>6.0</v>
      </c>
      <c r="I50" s="5">
        <v>0.07670138888888889</v>
      </c>
      <c r="J50" s="6" t="str">
        <f t="shared" si="1"/>
        <v>#ERROR!</v>
      </c>
      <c r="K50" s="5">
        <v>0.07665648148148148</v>
      </c>
      <c r="L50" s="5">
        <v>0.036078935185185186</v>
      </c>
    </row>
    <row r="51">
      <c r="A51" s="4">
        <v>47.0</v>
      </c>
      <c r="B51" s="4" t="s">
        <v>179</v>
      </c>
      <c r="C51" s="4" t="s">
        <v>180</v>
      </c>
      <c r="D51" s="4" t="s">
        <v>102</v>
      </c>
      <c r="E51" s="4" t="s">
        <v>181</v>
      </c>
      <c r="F51" s="4">
        <v>1976.0</v>
      </c>
      <c r="G51" s="4" t="s">
        <v>19</v>
      </c>
      <c r="H51" s="4">
        <v>15.0</v>
      </c>
      <c r="I51" s="5">
        <v>0.07678240740740741</v>
      </c>
      <c r="J51" s="7" t="str">
        <f t="shared" si="1"/>
        <v>#ERROR!</v>
      </c>
      <c r="K51" s="5">
        <v>0.07669976851851852</v>
      </c>
      <c r="L51" s="5">
        <v>0.033847337962962964</v>
      </c>
    </row>
    <row r="52">
      <c r="A52" s="4">
        <v>48.0</v>
      </c>
      <c r="B52" s="4" t="s">
        <v>182</v>
      </c>
      <c r="C52" s="4" t="s">
        <v>119</v>
      </c>
      <c r="D52" s="4" t="s">
        <v>183</v>
      </c>
      <c r="E52" s="4" t="s">
        <v>184</v>
      </c>
      <c r="F52" s="4">
        <v>1986.0</v>
      </c>
      <c r="G52" s="4" t="s">
        <v>24</v>
      </c>
      <c r="H52" s="4">
        <v>26.0</v>
      </c>
      <c r="I52" s="5">
        <v>0.07704861111111111</v>
      </c>
      <c r="J52" s="6" t="str">
        <f t="shared" si="1"/>
        <v>#ERROR!</v>
      </c>
      <c r="K52" s="5">
        <v>0.07674780092592592</v>
      </c>
      <c r="L52" s="5">
        <v>0.03590752314814814</v>
      </c>
    </row>
    <row r="53">
      <c r="A53" s="4">
        <v>49.0</v>
      </c>
      <c r="B53" s="4" t="s">
        <v>185</v>
      </c>
      <c r="C53" s="4" t="s">
        <v>186</v>
      </c>
      <c r="D53" s="4" t="s">
        <v>187</v>
      </c>
      <c r="E53" s="4" t="s">
        <v>188</v>
      </c>
      <c r="F53" s="4">
        <v>1962.0</v>
      </c>
      <c r="G53" s="4" t="s">
        <v>78</v>
      </c>
      <c r="H53" s="4">
        <v>7.0</v>
      </c>
      <c r="I53" s="5">
        <v>0.07721064814814815</v>
      </c>
      <c r="J53" s="7" t="str">
        <f t="shared" si="1"/>
        <v>#ERROR!</v>
      </c>
      <c r="K53" s="5">
        <v>0.07709131944444444</v>
      </c>
      <c r="L53" s="5">
        <v>0.03654942129629629</v>
      </c>
    </row>
    <row r="54">
      <c r="A54" s="4">
        <v>50.0</v>
      </c>
      <c r="B54" s="4" t="s">
        <v>189</v>
      </c>
      <c r="C54" s="4" t="s">
        <v>130</v>
      </c>
      <c r="D54" s="4" t="s">
        <v>190</v>
      </c>
      <c r="E54" s="4" t="s">
        <v>191</v>
      </c>
      <c r="F54" s="4">
        <v>1986.0</v>
      </c>
      <c r="G54" s="4" t="s">
        <v>24</v>
      </c>
      <c r="H54" s="4">
        <v>27.0</v>
      </c>
      <c r="I54" s="5">
        <v>0.07730324074074074</v>
      </c>
      <c r="J54" s="6" t="str">
        <f t="shared" si="1"/>
        <v>#ERROR!</v>
      </c>
      <c r="K54" s="5">
        <v>0.07728275462962962</v>
      </c>
      <c r="L54" s="5">
        <v>0.035328935185185185</v>
      </c>
    </row>
    <row r="55">
      <c r="A55" s="4">
        <v>51.0</v>
      </c>
      <c r="B55" s="4" t="s">
        <v>192</v>
      </c>
      <c r="C55" s="4" t="s">
        <v>80</v>
      </c>
      <c r="D55" s="4" t="s">
        <v>193</v>
      </c>
      <c r="E55" s="4" t="s">
        <v>194</v>
      </c>
      <c r="F55" s="4">
        <v>1977.0</v>
      </c>
      <c r="G55" s="4" t="s">
        <v>19</v>
      </c>
      <c r="H55" s="4">
        <v>16.0</v>
      </c>
      <c r="I55" s="5">
        <v>0.07738425925925926</v>
      </c>
      <c r="J55" s="7" t="str">
        <f t="shared" si="1"/>
        <v>#ERROR!</v>
      </c>
      <c r="K55" s="5">
        <v>0.07722893518518519</v>
      </c>
      <c r="L55" s="5">
        <v>0.03624699074074074</v>
      </c>
    </row>
    <row r="56">
      <c r="A56" s="4">
        <v>52.0</v>
      </c>
      <c r="B56" s="4" t="s">
        <v>195</v>
      </c>
      <c r="C56" s="4" t="s">
        <v>145</v>
      </c>
      <c r="D56" s="4" t="s">
        <v>196</v>
      </c>
      <c r="E56" s="4" t="s">
        <v>197</v>
      </c>
      <c r="F56" s="4">
        <v>1984.0</v>
      </c>
      <c r="G56" s="4" t="s">
        <v>24</v>
      </c>
      <c r="H56" s="4">
        <v>28.0</v>
      </c>
      <c r="I56" s="5">
        <v>0.07770833333333334</v>
      </c>
      <c r="J56" s="6" t="str">
        <f t="shared" si="1"/>
        <v>#ERROR!</v>
      </c>
      <c r="K56" s="5">
        <v>0.07755462962962963</v>
      </c>
      <c r="L56" s="5">
        <v>0.0356443287037037</v>
      </c>
    </row>
    <row r="57">
      <c r="A57" s="4">
        <v>53.0</v>
      </c>
      <c r="B57" s="4" t="s">
        <v>198</v>
      </c>
      <c r="C57" s="4" t="s">
        <v>83</v>
      </c>
      <c r="D57" s="4" t="s">
        <v>199</v>
      </c>
      <c r="E57" s="4" t="s">
        <v>200</v>
      </c>
      <c r="F57" s="4">
        <v>1985.0</v>
      </c>
      <c r="G57" s="4" t="s">
        <v>24</v>
      </c>
      <c r="H57" s="4">
        <v>29.0</v>
      </c>
      <c r="I57" s="5">
        <v>0.07777777777777778</v>
      </c>
      <c r="J57" s="7" t="str">
        <f t="shared" si="1"/>
        <v>#ERROR!</v>
      </c>
      <c r="K57" s="5">
        <v>0.07742847222222222</v>
      </c>
      <c r="L57" s="5">
        <v>0.03598414351851852</v>
      </c>
    </row>
    <row r="58">
      <c r="A58" s="4">
        <v>54.0</v>
      </c>
      <c r="B58" s="4" t="s">
        <v>201</v>
      </c>
      <c r="C58" s="4" t="s">
        <v>122</v>
      </c>
      <c r="D58" s="4" t="s">
        <v>202</v>
      </c>
      <c r="E58" s="4" t="s">
        <v>203</v>
      </c>
      <c r="F58" s="4">
        <v>1981.0</v>
      </c>
      <c r="G58" s="4" t="s">
        <v>24</v>
      </c>
      <c r="H58" s="4">
        <v>30.0</v>
      </c>
      <c r="I58" s="5">
        <v>0.07789351851851851</v>
      </c>
      <c r="J58" s="6" t="str">
        <f t="shared" si="1"/>
        <v>#ERROR!</v>
      </c>
      <c r="K58" s="5">
        <v>0.07777465277777777</v>
      </c>
      <c r="L58" s="5">
        <v>0.03656597222222222</v>
      </c>
    </row>
    <row r="59">
      <c r="A59" s="4">
        <v>55.0</v>
      </c>
      <c r="B59" s="4" t="s">
        <v>204</v>
      </c>
      <c r="C59" s="4" t="s">
        <v>16</v>
      </c>
      <c r="D59" s="4" t="s">
        <v>205</v>
      </c>
      <c r="E59" s="4" t="s">
        <v>206</v>
      </c>
      <c r="F59" s="4">
        <v>1963.0</v>
      </c>
      <c r="G59" s="4" t="s">
        <v>78</v>
      </c>
      <c r="H59" s="4">
        <v>8.0</v>
      </c>
      <c r="I59" s="5">
        <v>0.07806712962962963</v>
      </c>
      <c r="J59" s="7" t="str">
        <f t="shared" si="1"/>
        <v>#ERROR!</v>
      </c>
      <c r="K59" s="5">
        <v>0.07802291666666666</v>
      </c>
      <c r="L59" s="5">
        <v>0.0365255787037037</v>
      </c>
    </row>
    <row r="60">
      <c r="A60" s="4">
        <v>56.0</v>
      </c>
      <c r="B60" s="4" t="s">
        <v>207</v>
      </c>
      <c r="C60" s="4" t="s">
        <v>50</v>
      </c>
      <c r="D60" s="8" t="s">
        <v>208</v>
      </c>
      <c r="E60" s="4" t="s">
        <v>209</v>
      </c>
      <c r="F60" s="4">
        <v>1986.0</v>
      </c>
      <c r="G60" s="4" t="s">
        <v>24</v>
      </c>
      <c r="H60" s="4">
        <v>31.0</v>
      </c>
      <c r="I60" s="5">
        <v>0.07822916666666667</v>
      </c>
      <c r="J60" s="6" t="str">
        <f t="shared" si="1"/>
        <v>#ERROR!</v>
      </c>
      <c r="K60" s="5">
        <v>0.07785405092592593</v>
      </c>
      <c r="L60" s="5">
        <v>0.037203703703703704</v>
      </c>
    </row>
    <row r="61">
      <c r="A61" s="4">
        <v>57.0</v>
      </c>
      <c r="B61" s="4" t="s">
        <v>210</v>
      </c>
      <c r="C61" s="4" t="s">
        <v>80</v>
      </c>
      <c r="D61" s="4" t="s">
        <v>211</v>
      </c>
      <c r="E61" s="4" t="s">
        <v>212</v>
      </c>
      <c r="F61" s="4">
        <v>1979.0</v>
      </c>
      <c r="G61" s="4" t="s">
        <v>24</v>
      </c>
      <c r="H61" s="4">
        <v>32.0</v>
      </c>
      <c r="I61" s="5">
        <v>0.07824074074074074</v>
      </c>
      <c r="J61" s="7" t="str">
        <f t="shared" si="1"/>
        <v>#ERROR!</v>
      </c>
      <c r="K61" s="5">
        <v>0.07818726851851852</v>
      </c>
      <c r="L61" s="5">
        <v>0.03603865740740741</v>
      </c>
    </row>
    <row r="62">
      <c r="A62" s="4">
        <v>58.0</v>
      </c>
      <c r="B62" s="4" t="s">
        <v>213</v>
      </c>
      <c r="C62" s="4" t="s">
        <v>71</v>
      </c>
      <c r="D62" s="6"/>
      <c r="E62" s="4" t="s">
        <v>214</v>
      </c>
      <c r="F62" s="4">
        <v>1983.0</v>
      </c>
      <c r="G62" s="4" t="s">
        <v>24</v>
      </c>
      <c r="H62" s="4">
        <v>33.0</v>
      </c>
      <c r="I62" s="5">
        <v>0.07825231481481482</v>
      </c>
      <c r="J62" s="6" t="str">
        <f t="shared" si="1"/>
        <v>#ERROR!</v>
      </c>
      <c r="K62" s="5">
        <v>0.07798368055555556</v>
      </c>
      <c r="L62" s="5">
        <v>0.03711909722222222</v>
      </c>
    </row>
    <row r="63">
      <c r="A63" s="4">
        <v>59.0</v>
      </c>
      <c r="B63" s="4" t="s">
        <v>215</v>
      </c>
      <c r="C63" s="4" t="s">
        <v>130</v>
      </c>
      <c r="D63" s="4" t="s">
        <v>216</v>
      </c>
      <c r="E63" s="4" t="s">
        <v>217</v>
      </c>
      <c r="F63" s="4">
        <v>1980.0</v>
      </c>
      <c r="G63" s="4" t="s">
        <v>24</v>
      </c>
      <c r="H63" s="4">
        <v>34.0</v>
      </c>
      <c r="I63" s="5">
        <v>0.07831018518518519</v>
      </c>
      <c r="J63" s="7" t="str">
        <f t="shared" si="1"/>
        <v>#ERROR!</v>
      </c>
      <c r="K63" s="5">
        <v>0.07811956018518518</v>
      </c>
      <c r="L63" s="5">
        <v>0.03789340277777777</v>
      </c>
    </row>
    <row r="64">
      <c r="A64" s="4">
        <v>60.0</v>
      </c>
      <c r="B64" s="4" t="s">
        <v>218</v>
      </c>
      <c r="C64" s="4" t="s">
        <v>50</v>
      </c>
      <c r="D64" s="8" t="s">
        <v>219</v>
      </c>
      <c r="E64" s="4" t="s">
        <v>220</v>
      </c>
      <c r="F64" s="4">
        <v>1979.0</v>
      </c>
      <c r="G64" s="4" t="s">
        <v>24</v>
      </c>
      <c r="H64" s="4">
        <v>35.0</v>
      </c>
      <c r="I64" s="5">
        <v>0.07842592592592593</v>
      </c>
      <c r="J64" s="6" t="str">
        <f t="shared" si="1"/>
        <v>#ERROR!</v>
      </c>
      <c r="K64" s="5">
        <v>0.07815069444444445</v>
      </c>
      <c r="L64" s="5">
        <v>0.036150810185185185</v>
      </c>
    </row>
    <row r="65">
      <c r="A65" s="4">
        <v>61.0</v>
      </c>
      <c r="B65" s="4" t="s">
        <v>221</v>
      </c>
      <c r="C65" s="4" t="s">
        <v>222</v>
      </c>
      <c r="D65" s="4" t="s">
        <v>223</v>
      </c>
      <c r="E65" s="4" t="s">
        <v>224</v>
      </c>
      <c r="F65" s="4">
        <v>1986.0</v>
      </c>
      <c r="G65" s="4" t="s">
        <v>24</v>
      </c>
      <c r="H65" s="4">
        <v>36.0</v>
      </c>
      <c r="I65" s="5">
        <v>0.07849537037037037</v>
      </c>
      <c r="J65" s="7" t="str">
        <f t="shared" si="1"/>
        <v>#ERROR!</v>
      </c>
      <c r="K65" s="5">
        <v>0.07809050925925927</v>
      </c>
      <c r="L65" s="5">
        <v>0.03746712962962963</v>
      </c>
    </row>
    <row r="66">
      <c r="A66" s="4">
        <v>62.0</v>
      </c>
      <c r="B66" s="4" t="s">
        <v>225</v>
      </c>
      <c r="C66" s="4" t="s">
        <v>16</v>
      </c>
      <c r="D66" s="4" t="s">
        <v>226</v>
      </c>
      <c r="E66" s="4" t="s">
        <v>227</v>
      </c>
      <c r="F66" s="4">
        <v>1981.0</v>
      </c>
      <c r="G66" s="4" t="s">
        <v>24</v>
      </c>
      <c r="H66" s="4">
        <v>37.0</v>
      </c>
      <c r="I66" s="5">
        <v>0.0785300925925926</v>
      </c>
      <c r="J66" s="6" t="str">
        <f t="shared" si="1"/>
        <v>#ERROR!</v>
      </c>
      <c r="K66" s="5">
        <v>0.07830856481481481</v>
      </c>
      <c r="L66" s="5">
        <v>0.03682951388888889</v>
      </c>
    </row>
    <row r="67">
      <c r="A67" s="4">
        <v>63.0</v>
      </c>
      <c r="B67" s="4" t="s">
        <v>228</v>
      </c>
      <c r="C67" s="4" t="s">
        <v>71</v>
      </c>
      <c r="D67" s="4" t="s">
        <v>229</v>
      </c>
      <c r="E67" s="4" t="s">
        <v>230</v>
      </c>
      <c r="F67" s="4">
        <v>1977.0</v>
      </c>
      <c r="G67" s="4" t="s">
        <v>19</v>
      </c>
      <c r="H67" s="4">
        <v>17.0</v>
      </c>
      <c r="I67" s="5">
        <v>0.07854166666666666</v>
      </c>
      <c r="J67" s="7" t="str">
        <f t="shared" si="1"/>
        <v>#ERROR!</v>
      </c>
      <c r="K67" s="5">
        <v>0.07814918981481482</v>
      </c>
      <c r="L67" s="5">
        <v>0.03748449074074074</v>
      </c>
    </row>
    <row r="68">
      <c r="A68" s="4">
        <v>64.0</v>
      </c>
      <c r="B68" s="4" t="s">
        <v>231</v>
      </c>
      <c r="C68" s="4" t="s">
        <v>96</v>
      </c>
      <c r="D68" s="6"/>
      <c r="E68" s="4" t="s">
        <v>232</v>
      </c>
      <c r="F68" s="4">
        <v>1992.0</v>
      </c>
      <c r="G68" s="4" t="s">
        <v>24</v>
      </c>
      <c r="H68" s="4">
        <v>38.0</v>
      </c>
      <c r="I68" s="5">
        <v>0.07855324074074074</v>
      </c>
      <c r="J68" s="6" t="str">
        <f t="shared" si="1"/>
        <v>#ERROR!</v>
      </c>
      <c r="K68" s="5">
        <v>0.07845138888888889</v>
      </c>
      <c r="L68" s="5">
        <v>0.0365375</v>
      </c>
    </row>
    <row r="69">
      <c r="A69" s="4">
        <v>65.0</v>
      </c>
      <c r="B69" s="4" t="s">
        <v>233</v>
      </c>
      <c r="C69" s="4" t="s">
        <v>149</v>
      </c>
      <c r="D69" s="4" t="s">
        <v>234</v>
      </c>
      <c r="E69" s="4" t="s">
        <v>235</v>
      </c>
      <c r="F69" s="4">
        <v>1998.0</v>
      </c>
      <c r="G69" s="4" t="s">
        <v>24</v>
      </c>
      <c r="H69" s="4">
        <v>39.0</v>
      </c>
      <c r="I69" s="5">
        <v>0.07855324074074074</v>
      </c>
      <c r="J69" s="7" t="str">
        <f t="shared" si="1"/>
        <v>#ERROR!</v>
      </c>
      <c r="K69" s="5">
        <v>0.0784574074074074</v>
      </c>
      <c r="L69" s="5">
        <v>0.036407060185185185</v>
      </c>
    </row>
    <row r="70">
      <c r="A70" s="4">
        <v>66.0</v>
      </c>
      <c r="B70" s="4" t="s">
        <v>236</v>
      </c>
      <c r="C70" s="4" t="s">
        <v>42</v>
      </c>
      <c r="D70" s="4" t="s">
        <v>193</v>
      </c>
      <c r="E70" s="4" t="s">
        <v>237</v>
      </c>
      <c r="F70" s="4">
        <v>1973.0</v>
      </c>
      <c r="G70" s="4" t="s">
        <v>19</v>
      </c>
      <c r="H70" s="4">
        <v>18.0</v>
      </c>
      <c r="I70" s="5">
        <v>0.07863425925925926</v>
      </c>
      <c r="J70" s="6" t="str">
        <f t="shared" si="1"/>
        <v>#ERROR!</v>
      </c>
      <c r="K70" s="5">
        <v>0.078475</v>
      </c>
      <c r="L70" s="5">
        <v>0.037174189814814816</v>
      </c>
    </row>
    <row r="71">
      <c r="A71" s="4">
        <v>67.0</v>
      </c>
      <c r="B71" s="4" t="s">
        <v>238</v>
      </c>
      <c r="C71" s="4" t="s">
        <v>145</v>
      </c>
      <c r="D71" s="4" t="s">
        <v>239</v>
      </c>
      <c r="E71" s="4" t="s">
        <v>240</v>
      </c>
      <c r="F71" s="4">
        <v>1975.0</v>
      </c>
      <c r="G71" s="4" t="s">
        <v>19</v>
      </c>
      <c r="H71" s="4">
        <v>19.0</v>
      </c>
      <c r="I71" s="5">
        <v>0.07875</v>
      </c>
      <c r="J71" s="7" t="str">
        <f t="shared" si="1"/>
        <v>#ERROR!</v>
      </c>
      <c r="K71" s="5">
        <v>0.07862951388888889</v>
      </c>
      <c r="L71" s="5">
        <v>0.03617766203703704</v>
      </c>
    </row>
    <row r="72">
      <c r="A72" s="4">
        <v>68.0</v>
      </c>
      <c r="B72" s="4" t="s">
        <v>241</v>
      </c>
      <c r="C72" s="4" t="s">
        <v>50</v>
      </c>
      <c r="D72" s="4" t="s">
        <v>242</v>
      </c>
      <c r="E72" s="4" t="s">
        <v>243</v>
      </c>
      <c r="F72" s="4">
        <v>1976.0</v>
      </c>
      <c r="G72" s="4" t="s">
        <v>19</v>
      </c>
      <c r="H72" s="4">
        <v>20.0</v>
      </c>
      <c r="I72" s="5">
        <v>0.07876157407407407</v>
      </c>
      <c r="J72" s="6" t="str">
        <f t="shared" si="1"/>
        <v>#ERROR!</v>
      </c>
      <c r="K72" s="5">
        <v>0.07864791666666666</v>
      </c>
      <c r="L72" s="5">
        <v>0.03710034722222222</v>
      </c>
    </row>
    <row r="73">
      <c r="A73" s="4">
        <v>69.0</v>
      </c>
      <c r="B73" s="4" t="s">
        <v>244</v>
      </c>
      <c r="C73" s="4" t="s">
        <v>105</v>
      </c>
      <c r="D73" s="4" t="s">
        <v>245</v>
      </c>
      <c r="E73" s="4" t="s">
        <v>246</v>
      </c>
      <c r="F73" s="4">
        <v>1980.0</v>
      </c>
      <c r="G73" s="4" t="s">
        <v>24</v>
      </c>
      <c r="H73" s="4">
        <v>40.0</v>
      </c>
      <c r="I73" s="5">
        <v>0.07877314814814815</v>
      </c>
      <c r="J73" s="7" t="str">
        <f t="shared" si="1"/>
        <v>#ERROR!</v>
      </c>
      <c r="K73" s="5">
        <v>0.07864502314814815</v>
      </c>
      <c r="L73" s="5">
        <v>0.03764155092592593</v>
      </c>
    </row>
    <row r="74">
      <c r="A74" s="4">
        <v>70.0</v>
      </c>
      <c r="B74" s="4" t="s">
        <v>247</v>
      </c>
      <c r="C74" s="4" t="s">
        <v>105</v>
      </c>
      <c r="D74" s="4" t="s">
        <v>248</v>
      </c>
      <c r="E74" s="4" t="s">
        <v>249</v>
      </c>
      <c r="F74" s="4">
        <v>1988.0</v>
      </c>
      <c r="G74" s="4" t="s">
        <v>24</v>
      </c>
      <c r="H74" s="4">
        <v>41.0</v>
      </c>
      <c r="I74" s="5">
        <v>0.07877314814814815</v>
      </c>
      <c r="J74" s="6" t="str">
        <f t="shared" si="1"/>
        <v>#ERROR!</v>
      </c>
      <c r="K74" s="5">
        <v>0.07853958333333333</v>
      </c>
      <c r="L74" s="5">
        <v>0.03777986111111111</v>
      </c>
    </row>
    <row r="75">
      <c r="A75" s="4">
        <v>71.0</v>
      </c>
      <c r="B75" s="4" t="s">
        <v>250</v>
      </c>
      <c r="C75" s="4" t="s">
        <v>155</v>
      </c>
      <c r="D75" s="4" t="s">
        <v>55</v>
      </c>
      <c r="E75" s="4" t="s">
        <v>251</v>
      </c>
      <c r="F75" s="4">
        <v>1965.0</v>
      </c>
      <c r="G75" s="4" t="s">
        <v>78</v>
      </c>
      <c r="H75" s="4">
        <v>9.0</v>
      </c>
      <c r="I75" s="5">
        <v>0.07878472222222223</v>
      </c>
      <c r="J75" s="7" t="str">
        <f t="shared" si="1"/>
        <v>#ERROR!</v>
      </c>
      <c r="K75" s="5">
        <v>0.07830763888888889</v>
      </c>
      <c r="L75" s="5">
        <v>0.03806400462962963</v>
      </c>
    </row>
    <row r="76">
      <c r="A76" s="4">
        <v>72.0</v>
      </c>
      <c r="B76" s="4" t="s">
        <v>252</v>
      </c>
      <c r="C76" s="4" t="s">
        <v>50</v>
      </c>
      <c r="D76" s="4" t="s">
        <v>253</v>
      </c>
      <c r="E76" s="4" t="s">
        <v>254</v>
      </c>
      <c r="F76" s="4">
        <v>1983.0</v>
      </c>
      <c r="G76" s="4" t="s">
        <v>24</v>
      </c>
      <c r="H76" s="4">
        <v>42.0</v>
      </c>
      <c r="I76" s="5">
        <v>0.07883101851851852</v>
      </c>
      <c r="J76" s="6" t="str">
        <f t="shared" si="1"/>
        <v>#ERROR!</v>
      </c>
      <c r="K76" s="5">
        <v>0.07834606481481482</v>
      </c>
      <c r="L76" s="5">
        <v>0.037704976851851854</v>
      </c>
    </row>
    <row r="77">
      <c r="A77" s="4">
        <v>73.0</v>
      </c>
      <c r="B77" s="4" t="s">
        <v>255</v>
      </c>
      <c r="C77" s="4" t="s">
        <v>105</v>
      </c>
      <c r="D77" s="4" t="s">
        <v>256</v>
      </c>
      <c r="E77" s="4" t="s">
        <v>257</v>
      </c>
      <c r="F77" s="4">
        <v>1972.0</v>
      </c>
      <c r="G77" s="4" t="s">
        <v>19</v>
      </c>
      <c r="H77" s="4">
        <v>21.0</v>
      </c>
      <c r="I77" s="5">
        <v>0.07895833333333334</v>
      </c>
      <c r="J77" s="7" t="str">
        <f t="shared" si="1"/>
        <v>#ERROR!</v>
      </c>
      <c r="K77" s="5">
        <v>0.07890405092592594</v>
      </c>
      <c r="L77" s="5">
        <v>0.037298379629629626</v>
      </c>
    </row>
    <row r="78">
      <c r="A78" s="4">
        <v>74.0</v>
      </c>
      <c r="B78" s="4" t="s">
        <v>258</v>
      </c>
      <c r="C78" s="4" t="s">
        <v>141</v>
      </c>
      <c r="D78" s="4" t="s">
        <v>245</v>
      </c>
      <c r="E78" s="4" t="s">
        <v>259</v>
      </c>
      <c r="F78" s="4">
        <v>1976.0</v>
      </c>
      <c r="G78" s="4" t="s">
        <v>19</v>
      </c>
      <c r="H78" s="4">
        <v>22.0</v>
      </c>
      <c r="I78" s="5">
        <v>0.0790162037037037</v>
      </c>
      <c r="J78" s="6" t="str">
        <f t="shared" si="1"/>
        <v>#ERROR!</v>
      </c>
      <c r="K78" s="5">
        <v>0.07889050925925926</v>
      </c>
      <c r="L78" s="5">
        <v>0.03759293981481482</v>
      </c>
    </row>
    <row r="79">
      <c r="A79" s="4">
        <v>75.0</v>
      </c>
      <c r="B79" s="4" t="s">
        <v>260</v>
      </c>
      <c r="C79" s="4" t="s">
        <v>21</v>
      </c>
      <c r="D79" s="4" t="s">
        <v>261</v>
      </c>
      <c r="E79" s="4" t="s">
        <v>262</v>
      </c>
      <c r="F79" s="4">
        <v>1986.0</v>
      </c>
      <c r="G79" s="4" t="s">
        <v>24</v>
      </c>
      <c r="H79" s="4">
        <v>43.0</v>
      </c>
      <c r="I79" s="5">
        <v>0.07935185185185185</v>
      </c>
      <c r="J79" s="7" t="str">
        <f t="shared" si="1"/>
        <v>#ERROR!</v>
      </c>
      <c r="K79" s="5">
        <v>0.07930659722222222</v>
      </c>
      <c r="L79" s="5">
        <v>0.036495486111111114</v>
      </c>
    </row>
    <row r="80">
      <c r="A80" s="4">
        <v>76.0</v>
      </c>
      <c r="B80" s="4" t="s">
        <v>263</v>
      </c>
      <c r="C80" s="4" t="s">
        <v>264</v>
      </c>
      <c r="D80" s="4" t="s">
        <v>265</v>
      </c>
      <c r="E80" s="4" t="s">
        <v>266</v>
      </c>
      <c r="F80" s="4">
        <v>1984.0</v>
      </c>
      <c r="G80" s="4" t="s">
        <v>24</v>
      </c>
      <c r="H80" s="4">
        <v>44.0</v>
      </c>
      <c r="I80" s="5">
        <v>0.07936342592592592</v>
      </c>
      <c r="J80" s="6" t="str">
        <f t="shared" si="1"/>
        <v>#ERROR!</v>
      </c>
      <c r="K80" s="5">
        <v>0.07894467592592593</v>
      </c>
      <c r="L80" s="5">
        <v>0.03714537037037037</v>
      </c>
    </row>
    <row r="81">
      <c r="A81" s="4">
        <v>77.0</v>
      </c>
      <c r="B81" s="4" t="s">
        <v>267</v>
      </c>
      <c r="C81" s="4" t="s">
        <v>141</v>
      </c>
      <c r="D81" s="4" t="s">
        <v>268</v>
      </c>
      <c r="E81" s="4" t="s">
        <v>269</v>
      </c>
      <c r="F81" s="4">
        <v>1973.0</v>
      </c>
      <c r="G81" s="4" t="s">
        <v>19</v>
      </c>
      <c r="H81" s="4">
        <v>23.0</v>
      </c>
      <c r="I81" s="5">
        <v>0.07976851851851852</v>
      </c>
      <c r="J81" s="7" t="str">
        <f t="shared" si="1"/>
        <v>#ERROR!</v>
      </c>
      <c r="K81" s="5">
        <v>0.07935648148148147</v>
      </c>
      <c r="L81" s="5">
        <v>0.03871342592592593</v>
      </c>
    </row>
    <row r="82">
      <c r="A82" s="4">
        <v>78.0</v>
      </c>
      <c r="B82" s="4" t="s">
        <v>270</v>
      </c>
      <c r="C82" s="4" t="s">
        <v>271</v>
      </c>
      <c r="D82" s="4" t="s">
        <v>272</v>
      </c>
      <c r="E82" s="4" t="s">
        <v>273</v>
      </c>
      <c r="F82" s="4">
        <v>1973.0</v>
      </c>
      <c r="G82" s="4" t="s">
        <v>19</v>
      </c>
      <c r="H82" s="4">
        <v>24.0</v>
      </c>
      <c r="I82" s="5">
        <v>0.07983796296296296</v>
      </c>
      <c r="J82" s="6" t="str">
        <f t="shared" si="1"/>
        <v>#ERROR!</v>
      </c>
      <c r="K82" s="5">
        <v>0.07952442129629629</v>
      </c>
      <c r="L82" s="5">
        <v>0.03785729166666667</v>
      </c>
    </row>
    <row r="83">
      <c r="A83" s="4">
        <v>79.0</v>
      </c>
      <c r="B83" s="4" t="s">
        <v>274</v>
      </c>
      <c r="C83" s="4" t="s">
        <v>145</v>
      </c>
      <c r="D83" s="4" t="s">
        <v>275</v>
      </c>
      <c r="E83" s="4" t="s">
        <v>276</v>
      </c>
      <c r="F83" s="4">
        <v>1976.0</v>
      </c>
      <c r="G83" s="4" t="s">
        <v>19</v>
      </c>
      <c r="H83" s="4">
        <v>25.0</v>
      </c>
      <c r="I83" s="5">
        <v>0.07991898148148148</v>
      </c>
      <c r="J83" s="7" t="str">
        <f t="shared" si="1"/>
        <v>#ERROR!</v>
      </c>
      <c r="K83" s="5">
        <v>0.07936770833333333</v>
      </c>
      <c r="L83" s="5">
        <v>0.03794826388888889</v>
      </c>
    </row>
    <row r="84">
      <c r="A84" s="4">
        <v>80.0</v>
      </c>
      <c r="B84" s="4" t="s">
        <v>277</v>
      </c>
      <c r="C84" s="4" t="s">
        <v>137</v>
      </c>
      <c r="D84" s="4" t="s">
        <v>278</v>
      </c>
      <c r="E84" s="4" t="s">
        <v>279</v>
      </c>
      <c r="F84" s="4">
        <v>1972.0</v>
      </c>
      <c r="G84" s="4" t="s">
        <v>19</v>
      </c>
      <c r="H84" s="4">
        <v>26.0</v>
      </c>
      <c r="I84" s="5">
        <v>0.07993055555555556</v>
      </c>
      <c r="J84" s="6" t="str">
        <f t="shared" si="1"/>
        <v>#ERROR!</v>
      </c>
      <c r="K84" s="5">
        <v>0.07985266203703704</v>
      </c>
      <c r="L84" s="5">
        <v>0.03702372685185185</v>
      </c>
    </row>
    <row r="85">
      <c r="A85" s="4">
        <v>81.0</v>
      </c>
      <c r="B85" s="4" t="s">
        <v>280</v>
      </c>
      <c r="C85" s="4" t="s">
        <v>50</v>
      </c>
      <c r="D85" s="4" t="s">
        <v>281</v>
      </c>
      <c r="E85" s="4" t="s">
        <v>282</v>
      </c>
      <c r="F85" s="4">
        <v>1983.0</v>
      </c>
      <c r="G85" s="4" t="s">
        <v>24</v>
      </c>
      <c r="H85" s="4">
        <v>45.0</v>
      </c>
      <c r="I85" s="5">
        <v>0.08001157407407407</v>
      </c>
      <c r="J85" s="7" t="str">
        <f t="shared" si="1"/>
        <v>#ERROR!</v>
      </c>
      <c r="K85" s="5">
        <v>0.07974131944444444</v>
      </c>
      <c r="L85" s="5">
        <v>0.03838113425925926</v>
      </c>
    </row>
    <row r="86">
      <c r="A86" s="4">
        <v>82.0</v>
      </c>
      <c r="B86" s="4" t="s">
        <v>283</v>
      </c>
      <c r="C86" s="4" t="s">
        <v>284</v>
      </c>
      <c r="D86" s="4" t="s">
        <v>285</v>
      </c>
      <c r="E86" s="4" t="s">
        <v>286</v>
      </c>
      <c r="F86" s="4">
        <v>1967.0</v>
      </c>
      <c r="G86" s="4" t="s">
        <v>78</v>
      </c>
      <c r="H86" s="4">
        <v>10.0</v>
      </c>
      <c r="I86" s="5">
        <v>0.08027777777777778</v>
      </c>
      <c r="J86" s="6" t="str">
        <f t="shared" si="1"/>
        <v>#ERROR!</v>
      </c>
      <c r="K86" s="5">
        <v>0.08023206018518518</v>
      </c>
      <c r="L86" s="5">
        <v>0.03705115740740741</v>
      </c>
    </row>
    <row r="87">
      <c r="A87" s="4">
        <v>83.0</v>
      </c>
      <c r="B87" s="4" t="s">
        <v>179</v>
      </c>
      <c r="C87" s="4" t="s">
        <v>122</v>
      </c>
      <c r="D87" s="4" t="s">
        <v>287</v>
      </c>
      <c r="E87" s="4" t="s">
        <v>288</v>
      </c>
      <c r="F87" s="4">
        <v>1968.0</v>
      </c>
      <c r="G87" s="4" t="s">
        <v>19</v>
      </c>
      <c r="H87" s="4">
        <v>27.0</v>
      </c>
      <c r="I87" s="5">
        <v>0.08039351851851852</v>
      </c>
      <c r="J87" s="7" t="str">
        <f t="shared" si="1"/>
        <v>#ERROR!</v>
      </c>
      <c r="K87" s="5">
        <v>0.08027881944444444</v>
      </c>
      <c r="L87" s="5">
        <v>0.03781331018518519</v>
      </c>
    </row>
    <row r="88">
      <c r="A88" s="4">
        <v>84.0</v>
      </c>
      <c r="B88" s="4" t="s">
        <v>289</v>
      </c>
      <c r="C88" s="4" t="s">
        <v>155</v>
      </c>
      <c r="D88" s="4" t="s">
        <v>290</v>
      </c>
      <c r="E88" s="4" t="s">
        <v>291</v>
      </c>
      <c r="F88" s="4">
        <v>1970.0</v>
      </c>
      <c r="G88" s="4" t="s">
        <v>19</v>
      </c>
      <c r="H88" s="4">
        <v>28.0</v>
      </c>
      <c r="I88" s="5">
        <v>0.08043981481481481</v>
      </c>
      <c r="J88" s="6" t="str">
        <f t="shared" si="1"/>
        <v>#ERROR!</v>
      </c>
      <c r="K88" s="5">
        <v>0.08035543981481481</v>
      </c>
      <c r="L88" s="5">
        <v>0.03744907407407407</v>
      </c>
    </row>
    <row r="89">
      <c r="A89" s="4">
        <v>85.0</v>
      </c>
      <c r="B89" s="4" t="s">
        <v>292</v>
      </c>
      <c r="C89" s="4" t="s">
        <v>42</v>
      </c>
      <c r="D89" s="6"/>
      <c r="E89" s="4" t="s">
        <v>293</v>
      </c>
      <c r="F89" s="4">
        <v>1979.0</v>
      </c>
      <c r="G89" s="4" t="s">
        <v>24</v>
      </c>
      <c r="H89" s="4">
        <v>46.0</v>
      </c>
      <c r="I89" s="5">
        <v>0.08052083333333333</v>
      </c>
      <c r="J89" s="7" t="str">
        <f t="shared" si="1"/>
        <v>#ERROR!</v>
      </c>
      <c r="K89" s="5">
        <v>0.08019479166666667</v>
      </c>
      <c r="L89" s="5">
        <v>0.03930555555555556</v>
      </c>
    </row>
    <row r="90">
      <c r="A90" s="4">
        <v>86.0</v>
      </c>
      <c r="B90" s="4" t="s">
        <v>294</v>
      </c>
      <c r="C90" s="4" t="s">
        <v>83</v>
      </c>
      <c r="D90" s="4" t="s">
        <v>295</v>
      </c>
      <c r="E90" s="4" t="s">
        <v>296</v>
      </c>
      <c r="F90" s="4">
        <v>1979.0</v>
      </c>
      <c r="G90" s="4" t="s">
        <v>24</v>
      </c>
      <c r="H90" s="4">
        <v>47.0</v>
      </c>
      <c r="I90" s="5">
        <v>0.08065972222222222</v>
      </c>
      <c r="J90" s="6" t="str">
        <f t="shared" si="1"/>
        <v>#ERROR!</v>
      </c>
      <c r="K90" s="5">
        <v>0.08052037037037037</v>
      </c>
      <c r="L90" s="5">
        <v>0.037442476851851855</v>
      </c>
    </row>
    <row r="91">
      <c r="A91" s="4">
        <v>87.0</v>
      </c>
      <c r="B91" s="4" t="s">
        <v>297</v>
      </c>
      <c r="C91" s="4" t="s">
        <v>298</v>
      </c>
      <c r="D91" s="4" t="s">
        <v>299</v>
      </c>
      <c r="E91" s="4" t="s">
        <v>300</v>
      </c>
      <c r="F91" s="4">
        <v>1991.0</v>
      </c>
      <c r="G91" s="4" t="s">
        <v>24</v>
      </c>
      <c r="H91" s="4">
        <v>48.0</v>
      </c>
      <c r="I91" s="5">
        <v>0.08084490740740741</v>
      </c>
      <c r="J91" s="7" t="str">
        <f t="shared" si="1"/>
        <v>#ERROR!</v>
      </c>
      <c r="K91" s="5">
        <v>0.08051643518518518</v>
      </c>
      <c r="L91" s="5">
        <v>0.038824305555555556</v>
      </c>
    </row>
    <row r="92">
      <c r="A92" s="4">
        <v>88.0</v>
      </c>
      <c r="B92" s="4" t="s">
        <v>301</v>
      </c>
      <c r="C92" s="4" t="s">
        <v>115</v>
      </c>
      <c r="D92" s="4" t="s">
        <v>302</v>
      </c>
      <c r="E92" s="4" t="s">
        <v>303</v>
      </c>
      <c r="F92" s="4">
        <v>1990.0</v>
      </c>
      <c r="G92" s="4" t="s">
        <v>24</v>
      </c>
      <c r="H92" s="4">
        <v>49.0</v>
      </c>
      <c r="I92" s="5">
        <v>0.08086805555555555</v>
      </c>
      <c r="J92" s="6" t="str">
        <f t="shared" si="1"/>
        <v>#ERROR!</v>
      </c>
      <c r="K92" s="5">
        <v>0.08070104166666667</v>
      </c>
      <c r="L92" s="5">
        <v>0.03651400462962963</v>
      </c>
    </row>
    <row r="93">
      <c r="A93" s="4">
        <v>89.0</v>
      </c>
      <c r="B93" s="4" t="s">
        <v>41</v>
      </c>
      <c r="C93" s="4" t="s">
        <v>145</v>
      </c>
      <c r="D93" s="4" t="s">
        <v>304</v>
      </c>
      <c r="E93" s="4" t="s">
        <v>305</v>
      </c>
      <c r="F93" s="4">
        <v>1986.0</v>
      </c>
      <c r="G93" s="4" t="s">
        <v>24</v>
      </c>
      <c r="H93" s="4">
        <v>50.0</v>
      </c>
      <c r="I93" s="5">
        <v>0.0808912037037037</v>
      </c>
      <c r="J93" s="7" t="str">
        <f t="shared" si="1"/>
        <v>#ERROR!</v>
      </c>
      <c r="K93" s="5">
        <v>0.08052847222222222</v>
      </c>
      <c r="L93" s="5">
        <v>0.03814594907407407</v>
      </c>
    </row>
    <row r="94">
      <c r="A94" s="4">
        <v>90.0</v>
      </c>
      <c r="B94" s="4" t="s">
        <v>306</v>
      </c>
      <c r="C94" s="4" t="s">
        <v>307</v>
      </c>
      <c r="D94" s="4" t="s">
        <v>308</v>
      </c>
      <c r="E94" s="4" t="s">
        <v>309</v>
      </c>
      <c r="F94" s="4">
        <v>1993.0</v>
      </c>
      <c r="G94" s="4" t="s">
        <v>24</v>
      </c>
      <c r="H94" s="4">
        <v>51.0</v>
      </c>
      <c r="I94" s="5">
        <v>0.08092592592592593</v>
      </c>
      <c r="J94" s="6" t="str">
        <f t="shared" si="1"/>
        <v>#ERROR!</v>
      </c>
      <c r="K94" s="5">
        <v>0.08085046296296296</v>
      </c>
      <c r="L94" s="5">
        <v>0.035468402777777776</v>
      </c>
    </row>
    <row r="95">
      <c r="A95" s="4">
        <v>91.0</v>
      </c>
      <c r="B95" s="4" t="s">
        <v>310</v>
      </c>
      <c r="C95" s="4" t="s">
        <v>141</v>
      </c>
      <c r="D95" s="4" t="s">
        <v>311</v>
      </c>
      <c r="E95" s="4" t="s">
        <v>312</v>
      </c>
      <c r="F95" s="4">
        <v>1981.0</v>
      </c>
      <c r="G95" s="4" t="s">
        <v>24</v>
      </c>
      <c r="H95" s="4">
        <v>52.0</v>
      </c>
      <c r="I95" s="5">
        <v>0.08115740740740741</v>
      </c>
      <c r="J95" s="7" t="str">
        <f t="shared" si="1"/>
        <v>#ERROR!</v>
      </c>
      <c r="K95" s="5">
        <v>0.08084097222222222</v>
      </c>
      <c r="L95" s="5">
        <v>0.03870046296296296</v>
      </c>
    </row>
    <row r="96">
      <c r="A96" s="4">
        <v>92.0</v>
      </c>
      <c r="B96" s="4" t="s">
        <v>313</v>
      </c>
      <c r="C96" s="4" t="s">
        <v>130</v>
      </c>
      <c r="D96" s="4" t="s">
        <v>314</v>
      </c>
      <c r="E96" s="4" t="s">
        <v>315</v>
      </c>
      <c r="F96" s="4">
        <v>1986.0</v>
      </c>
      <c r="G96" s="4" t="s">
        <v>24</v>
      </c>
      <c r="H96" s="4">
        <v>53.0</v>
      </c>
      <c r="I96" s="5">
        <v>0.08119212962962963</v>
      </c>
      <c r="J96" s="6" t="str">
        <f t="shared" si="1"/>
        <v>#ERROR!</v>
      </c>
      <c r="K96" s="5">
        <v>0.08103645833333334</v>
      </c>
      <c r="L96" s="5">
        <v>0.038714930555555555</v>
      </c>
    </row>
    <row r="97">
      <c r="A97" s="4">
        <v>93.0</v>
      </c>
      <c r="B97" s="4" t="s">
        <v>316</v>
      </c>
      <c r="C97" s="4" t="s">
        <v>317</v>
      </c>
      <c r="D97" s="4" t="s">
        <v>318</v>
      </c>
      <c r="E97" s="4" t="s">
        <v>319</v>
      </c>
      <c r="F97" s="4">
        <v>1984.0</v>
      </c>
      <c r="G97" s="4" t="s">
        <v>24</v>
      </c>
      <c r="H97" s="4">
        <v>54.0</v>
      </c>
      <c r="I97" s="5">
        <v>0.08122685185185186</v>
      </c>
      <c r="J97" s="7" t="str">
        <f t="shared" si="1"/>
        <v>#ERROR!</v>
      </c>
      <c r="K97" s="5">
        <v>0.08078877314814814</v>
      </c>
      <c r="L97" s="5">
        <v>0.039224305555555554</v>
      </c>
    </row>
    <row r="98">
      <c r="A98" s="4">
        <v>94.0</v>
      </c>
      <c r="B98" s="4" t="s">
        <v>195</v>
      </c>
      <c r="C98" s="4" t="s">
        <v>307</v>
      </c>
      <c r="D98" s="4" t="s">
        <v>55</v>
      </c>
      <c r="E98" s="4" t="s">
        <v>320</v>
      </c>
      <c r="F98" s="4">
        <v>1989.0</v>
      </c>
      <c r="G98" s="4" t="s">
        <v>24</v>
      </c>
      <c r="H98" s="4">
        <v>55.0</v>
      </c>
      <c r="I98" s="5">
        <v>0.08127314814814815</v>
      </c>
      <c r="J98" s="6" t="str">
        <f t="shared" si="1"/>
        <v>#ERROR!</v>
      </c>
      <c r="K98" s="5">
        <v>0.08068344907407407</v>
      </c>
      <c r="L98" s="5">
        <v>0.03942037037037037</v>
      </c>
    </row>
    <row r="99">
      <c r="A99" s="4">
        <v>95.0</v>
      </c>
      <c r="B99" s="4" t="s">
        <v>321</v>
      </c>
      <c r="C99" s="4" t="s">
        <v>322</v>
      </c>
      <c r="D99" s="4" t="s">
        <v>323</v>
      </c>
      <c r="E99" s="4" t="s">
        <v>324</v>
      </c>
      <c r="F99" s="4">
        <v>1963.0</v>
      </c>
      <c r="G99" s="4" t="s">
        <v>78</v>
      </c>
      <c r="H99" s="4">
        <v>11.0</v>
      </c>
      <c r="I99" s="5">
        <v>0.08134259259259259</v>
      </c>
      <c r="J99" s="7" t="str">
        <f t="shared" si="1"/>
        <v>#ERROR!</v>
      </c>
      <c r="K99" s="5">
        <v>0.08101701388888889</v>
      </c>
      <c r="L99" s="5">
        <v>0.038330555555555555</v>
      </c>
    </row>
    <row r="100">
      <c r="A100" s="4">
        <v>96.0</v>
      </c>
      <c r="B100" s="4" t="s">
        <v>325</v>
      </c>
      <c r="C100" s="4" t="s">
        <v>145</v>
      </c>
      <c r="D100" s="4" t="s">
        <v>326</v>
      </c>
      <c r="E100" s="4" t="s">
        <v>327</v>
      </c>
      <c r="F100" s="4">
        <v>1985.0</v>
      </c>
      <c r="G100" s="4" t="s">
        <v>24</v>
      </c>
      <c r="H100" s="4">
        <v>56.0</v>
      </c>
      <c r="I100" s="5">
        <v>0.08135416666666667</v>
      </c>
      <c r="J100" s="6" t="str">
        <f t="shared" si="1"/>
        <v>#ERROR!</v>
      </c>
      <c r="K100" s="5">
        <v>0.08088136574074074</v>
      </c>
      <c r="L100" s="5">
        <v>0.03948668981481482</v>
      </c>
    </row>
    <row r="101">
      <c r="A101" s="4">
        <v>97.0</v>
      </c>
      <c r="B101" s="4" t="s">
        <v>328</v>
      </c>
      <c r="C101" s="4" t="s">
        <v>50</v>
      </c>
      <c r="D101" s="4" t="s">
        <v>329</v>
      </c>
      <c r="E101" s="4" t="s">
        <v>330</v>
      </c>
      <c r="F101" s="4">
        <v>1972.0</v>
      </c>
      <c r="G101" s="4" t="s">
        <v>19</v>
      </c>
      <c r="H101" s="4">
        <v>29.0</v>
      </c>
      <c r="I101" s="5">
        <v>0.08160879629629629</v>
      </c>
      <c r="J101" s="7" t="str">
        <f t="shared" si="1"/>
        <v>#ERROR!</v>
      </c>
      <c r="K101" s="5">
        <v>0.08126180555555557</v>
      </c>
      <c r="L101" s="5">
        <v>0.039295717592592594</v>
      </c>
    </row>
    <row r="102">
      <c r="A102" s="4">
        <v>98.0</v>
      </c>
      <c r="B102" s="4" t="s">
        <v>331</v>
      </c>
      <c r="C102" s="4" t="s">
        <v>332</v>
      </c>
      <c r="D102" s="4" t="s">
        <v>333</v>
      </c>
      <c r="E102" s="4" t="s">
        <v>334</v>
      </c>
      <c r="F102" s="4">
        <v>1984.0</v>
      </c>
      <c r="G102" s="4" t="s">
        <v>24</v>
      </c>
      <c r="H102" s="4">
        <v>57.0</v>
      </c>
      <c r="I102" s="5">
        <v>0.0817361111111111</v>
      </c>
      <c r="J102" s="6" t="str">
        <f t="shared" si="1"/>
        <v>#ERROR!</v>
      </c>
      <c r="K102" s="5">
        <v>0.08149791666666667</v>
      </c>
      <c r="L102" s="5">
        <v>0.03949814814814814</v>
      </c>
    </row>
    <row r="103">
      <c r="A103" s="4">
        <v>99.0</v>
      </c>
      <c r="B103" s="4" t="s">
        <v>335</v>
      </c>
      <c r="C103" s="4" t="s">
        <v>336</v>
      </c>
      <c r="D103" s="4" t="s">
        <v>165</v>
      </c>
      <c r="E103" s="4" t="s">
        <v>337</v>
      </c>
      <c r="F103" s="4">
        <v>1997.0</v>
      </c>
      <c r="G103" s="4" t="s">
        <v>24</v>
      </c>
      <c r="H103" s="4">
        <v>58.0</v>
      </c>
      <c r="I103" s="5">
        <v>0.08175925925925925</v>
      </c>
      <c r="J103" s="7" t="str">
        <f t="shared" si="1"/>
        <v>#ERROR!</v>
      </c>
      <c r="K103" s="5">
        <v>0.0817105324074074</v>
      </c>
      <c r="L103" s="5">
        <v>0.037812152777777774</v>
      </c>
    </row>
    <row r="104">
      <c r="A104" s="4">
        <v>100.0</v>
      </c>
      <c r="B104" s="4" t="s">
        <v>338</v>
      </c>
      <c r="C104" s="4" t="s">
        <v>339</v>
      </c>
      <c r="D104" s="4" t="s">
        <v>340</v>
      </c>
      <c r="E104" s="4" t="s">
        <v>341</v>
      </c>
      <c r="F104" s="4">
        <v>1982.0</v>
      </c>
      <c r="G104" s="4" t="s">
        <v>24</v>
      </c>
      <c r="H104" s="4">
        <v>59.0</v>
      </c>
      <c r="I104" s="5">
        <v>0.0817824074074074</v>
      </c>
      <c r="J104" s="6" t="str">
        <f t="shared" si="1"/>
        <v>#ERROR!</v>
      </c>
      <c r="K104" s="5">
        <v>0.08137268518518519</v>
      </c>
      <c r="L104" s="5">
        <v>0.04003275462962963</v>
      </c>
    </row>
    <row r="105">
      <c r="A105" s="4">
        <v>101.0</v>
      </c>
      <c r="B105" s="4" t="s">
        <v>342</v>
      </c>
      <c r="C105" s="4" t="s">
        <v>145</v>
      </c>
      <c r="D105" s="4" t="s">
        <v>229</v>
      </c>
      <c r="E105" s="4" t="s">
        <v>343</v>
      </c>
      <c r="F105" s="4">
        <v>1984.0</v>
      </c>
      <c r="G105" s="4" t="s">
        <v>24</v>
      </c>
      <c r="H105" s="4">
        <v>60.0</v>
      </c>
      <c r="I105" s="5">
        <v>0.08179398148148148</v>
      </c>
      <c r="J105" s="7" t="str">
        <f t="shared" si="1"/>
        <v>#ERROR!</v>
      </c>
      <c r="K105" s="5">
        <v>0.08134837962962962</v>
      </c>
      <c r="L105" s="5">
        <v>0.03923125</v>
      </c>
    </row>
    <row r="106">
      <c r="A106" s="4">
        <v>102.0</v>
      </c>
      <c r="B106" s="4" t="s">
        <v>344</v>
      </c>
      <c r="C106" s="4" t="s">
        <v>141</v>
      </c>
      <c r="D106" s="6"/>
      <c r="E106" s="4" t="s">
        <v>345</v>
      </c>
      <c r="F106" s="4">
        <v>1965.0</v>
      </c>
      <c r="G106" s="4" t="s">
        <v>78</v>
      </c>
      <c r="H106" s="4">
        <v>12.0</v>
      </c>
      <c r="I106" s="5">
        <v>0.08206018518518518</v>
      </c>
      <c r="J106" s="6" t="str">
        <f t="shared" si="1"/>
        <v>#ERROR!</v>
      </c>
      <c r="K106" s="5">
        <v>0.081821875</v>
      </c>
      <c r="L106" s="5">
        <v>0.039247685185185184</v>
      </c>
    </row>
    <row r="107">
      <c r="A107" s="4">
        <v>103.0</v>
      </c>
      <c r="B107" s="4" t="s">
        <v>346</v>
      </c>
      <c r="C107" s="4" t="s">
        <v>161</v>
      </c>
      <c r="D107" s="4" t="s">
        <v>347</v>
      </c>
      <c r="E107" s="4" t="s">
        <v>348</v>
      </c>
      <c r="F107" s="4">
        <v>1963.0</v>
      </c>
      <c r="G107" s="4" t="s">
        <v>78</v>
      </c>
      <c r="H107" s="4">
        <v>13.0</v>
      </c>
      <c r="I107" s="5">
        <v>0.08209490740740741</v>
      </c>
      <c r="J107" s="7" t="str">
        <f t="shared" si="1"/>
        <v>#ERROR!</v>
      </c>
      <c r="K107" s="5">
        <v>0.0820287037037037</v>
      </c>
      <c r="L107" s="5">
        <v>0.03938703703703704</v>
      </c>
    </row>
    <row r="108">
      <c r="A108" s="4">
        <v>104.0</v>
      </c>
      <c r="B108" s="4" t="s">
        <v>349</v>
      </c>
      <c r="C108" s="4" t="s">
        <v>350</v>
      </c>
      <c r="D108" s="4" t="s">
        <v>351</v>
      </c>
      <c r="E108" s="4" t="s">
        <v>352</v>
      </c>
      <c r="F108" s="4">
        <v>1957.0</v>
      </c>
      <c r="G108" s="4" t="s">
        <v>125</v>
      </c>
      <c r="H108" s="4">
        <v>2.0</v>
      </c>
      <c r="I108" s="5">
        <v>0.08233796296296296</v>
      </c>
      <c r="J108" s="6" t="str">
        <f t="shared" si="1"/>
        <v>#ERROR!</v>
      </c>
      <c r="K108" s="5">
        <v>0.08222627314814815</v>
      </c>
      <c r="L108" s="5">
        <v>0.037822337962962964</v>
      </c>
    </row>
    <row r="109">
      <c r="A109" s="4">
        <v>105.0</v>
      </c>
      <c r="B109" s="4" t="s">
        <v>353</v>
      </c>
      <c r="C109" s="4" t="s">
        <v>145</v>
      </c>
      <c r="D109" s="4" t="s">
        <v>354</v>
      </c>
      <c r="E109" s="4" t="s">
        <v>355</v>
      </c>
      <c r="F109" s="4">
        <v>1981.0</v>
      </c>
      <c r="G109" s="4" t="s">
        <v>24</v>
      </c>
      <c r="H109" s="4">
        <v>61.0</v>
      </c>
      <c r="I109" s="5">
        <v>0.08256944444444445</v>
      </c>
      <c r="J109" s="7" t="str">
        <f t="shared" si="1"/>
        <v>#ERROR!</v>
      </c>
      <c r="K109" s="5">
        <v>0.08222592592592592</v>
      </c>
      <c r="L109" s="5">
        <v>0.039810185185185185</v>
      </c>
    </row>
    <row r="110">
      <c r="A110" s="4">
        <v>106.0</v>
      </c>
      <c r="B110" s="4" t="s">
        <v>356</v>
      </c>
      <c r="C110" s="4" t="s">
        <v>350</v>
      </c>
      <c r="D110" s="4" t="s">
        <v>357</v>
      </c>
      <c r="E110" s="4" t="s">
        <v>358</v>
      </c>
      <c r="F110" s="4">
        <v>1967.0</v>
      </c>
      <c r="G110" s="4" t="s">
        <v>78</v>
      </c>
      <c r="H110" s="4">
        <v>14.0</v>
      </c>
      <c r="I110" s="5">
        <v>0.08259259259259259</v>
      </c>
      <c r="J110" s="6" t="str">
        <f t="shared" si="1"/>
        <v>#ERROR!</v>
      </c>
      <c r="K110" s="5">
        <v>0.08237592592592592</v>
      </c>
      <c r="L110" s="5">
        <v>0.03984027777777777</v>
      </c>
    </row>
    <row r="111">
      <c r="A111" s="4">
        <v>107.0</v>
      </c>
      <c r="B111" s="4" t="s">
        <v>359</v>
      </c>
      <c r="C111" s="4" t="s">
        <v>93</v>
      </c>
      <c r="D111" s="4" t="s">
        <v>112</v>
      </c>
      <c r="E111" s="4" t="s">
        <v>360</v>
      </c>
      <c r="F111" s="4">
        <v>1985.0</v>
      </c>
      <c r="G111" s="4" t="s">
        <v>24</v>
      </c>
      <c r="H111" s="4">
        <v>62.0</v>
      </c>
      <c r="I111" s="5">
        <v>0.08280092592592593</v>
      </c>
      <c r="J111" s="7" t="str">
        <f t="shared" si="1"/>
        <v>#ERROR!</v>
      </c>
      <c r="K111" s="5">
        <v>0.08233622685185185</v>
      </c>
      <c r="L111" s="5">
        <v>0.03945625</v>
      </c>
    </row>
    <row r="112">
      <c r="A112" s="4">
        <v>108.0</v>
      </c>
      <c r="B112" s="4" t="s">
        <v>270</v>
      </c>
      <c r="C112" s="4" t="s">
        <v>155</v>
      </c>
      <c r="D112" s="4" t="s">
        <v>361</v>
      </c>
      <c r="E112" s="4" t="s">
        <v>362</v>
      </c>
      <c r="F112" s="4">
        <v>1979.0</v>
      </c>
      <c r="G112" s="4" t="s">
        <v>24</v>
      </c>
      <c r="H112" s="4">
        <v>63.0</v>
      </c>
      <c r="I112" s="5">
        <v>0.08319444444444445</v>
      </c>
      <c r="J112" s="6" t="str">
        <f t="shared" si="1"/>
        <v>#ERROR!</v>
      </c>
      <c r="K112" s="5">
        <v>0.08272118055555555</v>
      </c>
      <c r="L112" s="5">
        <v>0.04079652777777778</v>
      </c>
    </row>
    <row r="113">
      <c r="A113" s="4">
        <v>109.0</v>
      </c>
      <c r="B113" s="4" t="s">
        <v>363</v>
      </c>
      <c r="C113" s="4" t="s">
        <v>186</v>
      </c>
      <c r="D113" s="4" t="s">
        <v>364</v>
      </c>
      <c r="E113" s="4" t="s">
        <v>365</v>
      </c>
      <c r="F113" s="4">
        <v>1981.0</v>
      </c>
      <c r="G113" s="4" t="s">
        <v>24</v>
      </c>
      <c r="H113" s="4">
        <v>64.0</v>
      </c>
      <c r="I113" s="5">
        <v>0.08324074074074074</v>
      </c>
      <c r="J113" s="7" t="str">
        <f t="shared" si="1"/>
        <v>#ERROR!</v>
      </c>
      <c r="K113" s="5">
        <v>0.083071875</v>
      </c>
      <c r="L113" s="5">
        <v>0.03938553240740741</v>
      </c>
    </row>
    <row r="114">
      <c r="A114" s="4">
        <v>110.0</v>
      </c>
      <c r="B114" s="4" t="s">
        <v>366</v>
      </c>
      <c r="C114" s="4" t="s">
        <v>71</v>
      </c>
      <c r="D114" s="4" t="s">
        <v>55</v>
      </c>
      <c r="E114" s="4" t="s">
        <v>367</v>
      </c>
      <c r="F114" s="4">
        <v>1970.0</v>
      </c>
      <c r="G114" s="4" t="s">
        <v>19</v>
      </c>
      <c r="H114" s="4">
        <v>30.0</v>
      </c>
      <c r="I114" s="5">
        <v>0.08341435185185185</v>
      </c>
      <c r="J114" s="6" t="str">
        <f t="shared" si="1"/>
        <v>#ERROR!</v>
      </c>
      <c r="K114" s="5">
        <v>0.08310069444444444</v>
      </c>
      <c r="L114" s="5">
        <v>0.039642939814814815</v>
      </c>
    </row>
    <row r="115">
      <c r="A115" s="4">
        <v>111.0</v>
      </c>
      <c r="B115" s="4" t="s">
        <v>368</v>
      </c>
      <c r="C115" s="4" t="s">
        <v>93</v>
      </c>
      <c r="D115" s="4" t="s">
        <v>369</v>
      </c>
      <c r="E115" s="4" t="s">
        <v>370</v>
      </c>
      <c r="F115" s="4">
        <v>1991.0</v>
      </c>
      <c r="G115" s="4" t="s">
        <v>24</v>
      </c>
      <c r="H115" s="4">
        <v>65.0</v>
      </c>
      <c r="I115" s="5">
        <v>0.08342592592592593</v>
      </c>
      <c r="J115" s="7" t="str">
        <f t="shared" si="1"/>
        <v>#ERROR!</v>
      </c>
      <c r="K115" s="5">
        <v>0.08318495370370371</v>
      </c>
      <c r="L115" s="5">
        <v>0.03998449074074074</v>
      </c>
    </row>
    <row r="116">
      <c r="A116" s="4">
        <v>112.0</v>
      </c>
      <c r="B116" s="4" t="s">
        <v>63</v>
      </c>
      <c r="C116" s="4" t="s">
        <v>16</v>
      </c>
      <c r="D116" s="4" t="s">
        <v>371</v>
      </c>
      <c r="E116" s="4" t="s">
        <v>372</v>
      </c>
      <c r="F116" s="4">
        <v>1948.0</v>
      </c>
      <c r="G116" s="4" t="s">
        <v>125</v>
      </c>
      <c r="H116" s="4">
        <v>3.0</v>
      </c>
      <c r="I116" s="5">
        <v>0.08349537037037037</v>
      </c>
      <c r="J116" s="6" t="str">
        <f t="shared" si="1"/>
        <v>#ERROR!</v>
      </c>
      <c r="K116" s="5">
        <v>0.08346458333333333</v>
      </c>
      <c r="L116" s="5">
        <v>0.038651967592592595</v>
      </c>
    </row>
    <row r="117">
      <c r="A117" s="4">
        <v>113.0</v>
      </c>
      <c r="B117" s="4" t="s">
        <v>373</v>
      </c>
      <c r="C117" s="4" t="s">
        <v>50</v>
      </c>
      <c r="D117" s="4" t="s">
        <v>374</v>
      </c>
      <c r="E117" s="4" t="s">
        <v>375</v>
      </c>
      <c r="F117" s="4">
        <v>1979.0</v>
      </c>
      <c r="G117" s="4" t="s">
        <v>24</v>
      </c>
      <c r="H117" s="4">
        <v>66.0</v>
      </c>
      <c r="I117" s="5">
        <v>0.08351851851851852</v>
      </c>
      <c r="J117" s="7" t="str">
        <f t="shared" si="1"/>
        <v>#ERROR!</v>
      </c>
      <c r="K117" s="5">
        <v>0.08334606481481482</v>
      </c>
      <c r="L117" s="5">
        <v>0.04005821759259259</v>
      </c>
    </row>
    <row r="118">
      <c r="A118" s="4">
        <v>114.0</v>
      </c>
      <c r="B118" s="4" t="s">
        <v>376</v>
      </c>
      <c r="C118" s="4" t="s">
        <v>96</v>
      </c>
      <c r="D118" s="4" t="s">
        <v>377</v>
      </c>
      <c r="E118" s="4" t="s">
        <v>378</v>
      </c>
      <c r="F118" s="4">
        <v>1970.0</v>
      </c>
      <c r="G118" s="4" t="s">
        <v>19</v>
      </c>
      <c r="H118" s="4">
        <v>31.0</v>
      </c>
      <c r="I118" s="5">
        <v>0.08362268518518519</v>
      </c>
      <c r="J118" s="6" t="str">
        <f t="shared" si="1"/>
        <v>#ERROR!</v>
      </c>
      <c r="K118" s="5">
        <v>0.08348240740740741</v>
      </c>
      <c r="L118" s="5">
        <v>0.03881516203703704</v>
      </c>
    </row>
    <row r="119">
      <c r="A119" s="4">
        <v>115.0</v>
      </c>
      <c r="B119" s="4" t="s">
        <v>152</v>
      </c>
      <c r="C119" s="4" t="s">
        <v>83</v>
      </c>
      <c r="D119" s="4" t="s">
        <v>379</v>
      </c>
      <c r="E119" s="4" t="s">
        <v>380</v>
      </c>
      <c r="F119" s="4">
        <v>1981.0</v>
      </c>
      <c r="G119" s="4" t="s">
        <v>24</v>
      </c>
      <c r="H119" s="4">
        <v>67.0</v>
      </c>
      <c r="I119" s="5">
        <v>0.08364583333333334</v>
      </c>
      <c r="J119" s="7" t="str">
        <f t="shared" si="1"/>
        <v>#ERROR!</v>
      </c>
      <c r="K119" s="5">
        <v>0.08341782407407408</v>
      </c>
      <c r="L119" s="5">
        <v>0.04033958333333334</v>
      </c>
    </row>
    <row r="120">
      <c r="A120" s="4">
        <v>116.0</v>
      </c>
      <c r="B120" s="4" t="s">
        <v>381</v>
      </c>
      <c r="C120" s="4" t="s">
        <v>26</v>
      </c>
      <c r="D120" s="4" t="s">
        <v>382</v>
      </c>
      <c r="E120" s="4" t="s">
        <v>383</v>
      </c>
      <c r="F120" s="4">
        <v>1994.0</v>
      </c>
      <c r="G120" s="4" t="s">
        <v>24</v>
      </c>
      <c r="H120" s="4">
        <v>68.0</v>
      </c>
      <c r="I120" s="5">
        <v>0.08372685185185186</v>
      </c>
      <c r="J120" s="6" t="str">
        <f t="shared" si="1"/>
        <v>#ERROR!</v>
      </c>
      <c r="K120" s="5">
        <v>0.08347581018518518</v>
      </c>
      <c r="L120" s="5">
        <v>0.040797453703703704</v>
      </c>
    </row>
    <row r="121">
      <c r="A121" s="4">
        <v>117.0</v>
      </c>
      <c r="B121" s="4" t="s">
        <v>384</v>
      </c>
      <c r="C121" s="4" t="s">
        <v>385</v>
      </c>
      <c r="D121" s="4" t="s">
        <v>386</v>
      </c>
      <c r="E121" s="4" t="s">
        <v>387</v>
      </c>
      <c r="F121" s="4">
        <v>1976.0</v>
      </c>
      <c r="G121" s="4" t="s">
        <v>19</v>
      </c>
      <c r="H121" s="4">
        <v>32.0</v>
      </c>
      <c r="I121" s="5">
        <v>0.08372685185185186</v>
      </c>
      <c r="J121" s="7" t="str">
        <f t="shared" si="1"/>
        <v>#ERROR!</v>
      </c>
      <c r="K121" s="5">
        <v>0.08323819444444444</v>
      </c>
      <c r="L121" s="5">
        <v>0.04045925925925926</v>
      </c>
    </row>
    <row r="122">
      <c r="A122" s="4">
        <v>118.0</v>
      </c>
      <c r="B122" s="4" t="s">
        <v>388</v>
      </c>
      <c r="C122" s="4" t="s">
        <v>16</v>
      </c>
      <c r="D122" s="6"/>
      <c r="E122" s="4" t="s">
        <v>389</v>
      </c>
      <c r="F122" s="4">
        <v>1962.0</v>
      </c>
      <c r="G122" s="4" t="s">
        <v>78</v>
      </c>
      <c r="H122" s="4">
        <v>15.0</v>
      </c>
      <c r="I122" s="5">
        <v>0.08380787037037037</v>
      </c>
      <c r="J122" s="6" t="str">
        <f t="shared" si="1"/>
        <v>#ERROR!</v>
      </c>
      <c r="K122" s="5">
        <v>0.08374884259259259</v>
      </c>
      <c r="L122" s="5">
        <v>0.03909386574074074</v>
      </c>
    </row>
    <row r="123">
      <c r="A123" s="4">
        <v>119.0</v>
      </c>
      <c r="B123" s="4" t="s">
        <v>390</v>
      </c>
      <c r="C123" s="4" t="s">
        <v>105</v>
      </c>
      <c r="D123" s="4" t="s">
        <v>391</v>
      </c>
      <c r="E123" s="4" t="s">
        <v>392</v>
      </c>
      <c r="F123" s="4">
        <v>1974.0</v>
      </c>
      <c r="G123" s="4" t="s">
        <v>19</v>
      </c>
      <c r="H123" s="4">
        <v>33.0</v>
      </c>
      <c r="I123" s="5">
        <v>0.08387731481481482</v>
      </c>
      <c r="J123" s="7" t="str">
        <f t="shared" si="1"/>
        <v>#ERROR!</v>
      </c>
      <c r="K123" s="5">
        <v>0.08330775462962962</v>
      </c>
      <c r="L123" s="5">
        <v>0.040678125</v>
      </c>
    </row>
    <row r="124">
      <c r="A124" s="4">
        <v>120.0</v>
      </c>
      <c r="B124" s="4" t="s">
        <v>393</v>
      </c>
      <c r="C124" s="4" t="s">
        <v>161</v>
      </c>
      <c r="D124" s="4" t="s">
        <v>394</v>
      </c>
      <c r="E124" s="4" t="s">
        <v>395</v>
      </c>
      <c r="F124" s="4">
        <v>1967.0</v>
      </c>
      <c r="G124" s="4" t="s">
        <v>78</v>
      </c>
      <c r="H124" s="4">
        <v>16.0</v>
      </c>
      <c r="I124" s="5">
        <v>0.0842013888888889</v>
      </c>
      <c r="J124" s="6" t="str">
        <f t="shared" si="1"/>
        <v>#ERROR!</v>
      </c>
      <c r="K124" s="5">
        <v>0.08415914351851853</v>
      </c>
      <c r="L124" s="5">
        <v>0.03992222222222223</v>
      </c>
    </row>
    <row r="125">
      <c r="A125" s="4">
        <v>121.0</v>
      </c>
      <c r="B125" s="4" t="s">
        <v>396</v>
      </c>
      <c r="C125" s="4" t="s">
        <v>50</v>
      </c>
      <c r="D125" s="4" t="s">
        <v>397</v>
      </c>
      <c r="E125" s="4" t="s">
        <v>398</v>
      </c>
      <c r="F125" s="4">
        <v>1974.0</v>
      </c>
      <c r="G125" s="4" t="s">
        <v>19</v>
      </c>
      <c r="H125" s="4">
        <v>34.0</v>
      </c>
      <c r="I125" s="5">
        <v>0.08422453703703704</v>
      </c>
      <c r="J125" s="7" t="str">
        <f t="shared" si="1"/>
        <v>#ERROR!</v>
      </c>
      <c r="K125" s="5">
        <v>0.08410185185185184</v>
      </c>
      <c r="L125" s="5">
        <v>0.04056921296296296</v>
      </c>
    </row>
    <row r="126">
      <c r="A126" s="4">
        <v>122.0</v>
      </c>
      <c r="B126" s="4" t="s">
        <v>399</v>
      </c>
      <c r="C126" s="4" t="s">
        <v>141</v>
      </c>
      <c r="D126" s="4" t="s">
        <v>400</v>
      </c>
      <c r="E126" s="4" t="s">
        <v>401</v>
      </c>
      <c r="F126" s="4">
        <v>1967.0</v>
      </c>
      <c r="G126" s="4" t="s">
        <v>78</v>
      </c>
      <c r="H126" s="4">
        <v>17.0</v>
      </c>
      <c r="I126" s="5">
        <v>0.08438657407407407</v>
      </c>
      <c r="J126" s="6" t="str">
        <f t="shared" si="1"/>
        <v>#ERROR!</v>
      </c>
      <c r="K126" s="5">
        <v>0.08426469907407408</v>
      </c>
      <c r="L126" s="5">
        <v>0.03998263888888889</v>
      </c>
    </row>
    <row r="127">
      <c r="A127" s="4">
        <v>123.0</v>
      </c>
      <c r="B127" s="4" t="s">
        <v>402</v>
      </c>
      <c r="C127" s="4" t="s">
        <v>403</v>
      </c>
      <c r="D127" s="4" t="s">
        <v>404</v>
      </c>
      <c r="E127" s="4" t="s">
        <v>405</v>
      </c>
      <c r="F127" s="4">
        <v>1974.0</v>
      </c>
      <c r="G127" s="4" t="s">
        <v>19</v>
      </c>
      <c r="H127" s="4">
        <v>35.0</v>
      </c>
      <c r="I127" s="5">
        <v>0.08445601851851851</v>
      </c>
      <c r="J127" s="7" t="str">
        <f t="shared" si="1"/>
        <v>#ERROR!</v>
      </c>
      <c r="K127" s="5">
        <v>0.08431909722222222</v>
      </c>
      <c r="L127" s="5">
        <v>0.03911736111111111</v>
      </c>
    </row>
    <row r="128">
      <c r="A128" s="4">
        <v>124.0</v>
      </c>
      <c r="B128" s="4" t="s">
        <v>406</v>
      </c>
      <c r="C128" s="4" t="s">
        <v>38</v>
      </c>
      <c r="D128" s="4" t="s">
        <v>407</v>
      </c>
      <c r="E128" s="4" t="s">
        <v>408</v>
      </c>
      <c r="F128" s="4">
        <v>1974.0</v>
      </c>
      <c r="G128" s="4" t="s">
        <v>19</v>
      </c>
      <c r="H128" s="4">
        <v>36.0</v>
      </c>
      <c r="I128" s="5">
        <v>0.08454861111111112</v>
      </c>
      <c r="J128" s="6" t="str">
        <f t="shared" si="1"/>
        <v>#ERROR!</v>
      </c>
      <c r="K128" s="5">
        <v>0.08443715277777777</v>
      </c>
      <c r="L128" s="5">
        <v>0.03945023148148148</v>
      </c>
    </row>
    <row r="129">
      <c r="A129" s="4">
        <v>125.0</v>
      </c>
      <c r="B129" s="4" t="s">
        <v>213</v>
      </c>
      <c r="C129" s="4" t="s">
        <v>96</v>
      </c>
      <c r="D129" s="4" t="s">
        <v>409</v>
      </c>
      <c r="E129" s="4" t="s">
        <v>410</v>
      </c>
      <c r="F129" s="4">
        <v>1994.0</v>
      </c>
      <c r="G129" s="4" t="s">
        <v>24</v>
      </c>
      <c r="H129" s="4">
        <v>69.0</v>
      </c>
      <c r="I129" s="5">
        <v>0.08488425925925926</v>
      </c>
      <c r="J129" s="7" t="str">
        <f t="shared" si="1"/>
        <v>#ERROR!</v>
      </c>
      <c r="K129" s="5">
        <v>0.08442928240740741</v>
      </c>
      <c r="L129" s="5">
        <v>0.04098136574074074</v>
      </c>
    </row>
    <row r="130">
      <c r="A130" s="4">
        <v>126.0</v>
      </c>
      <c r="B130" s="4" t="s">
        <v>411</v>
      </c>
      <c r="C130" s="4" t="s">
        <v>99</v>
      </c>
      <c r="D130" s="4" t="s">
        <v>412</v>
      </c>
      <c r="E130" s="4" t="s">
        <v>413</v>
      </c>
      <c r="F130" s="4">
        <v>1983.0</v>
      </c>
      <c r="G130" s="4" t="s">
        <v>24</v>
      </c>
      <c r="H130" s="4">
        <v>70.0</v>
      </c>
      <c r="I130" s="5">
        <v>0.08494212962962963</v>
      </c>
      <c r="J130" s="6" t="str">
        <f t="shared" si="1"/>
        <v>#ERROR!</v>
      </c>
      <c r="K130" s="5">
        <v>0.08480555555555555</v>
      </c>
      <c r="L130" s="5">
        <v>0.040428124999999995</v>
      </c>
    </row>
    <row r="131">
      <c r="A131" s="4">
        <v>127.0</v>
      </c>
      <c r="B131" s="4" t="s">
        <v>414</v>
      </c>
      <c r="C131" s="4" t="s">
        <v>96</v>
      </c>
      <c r="D131" s="4" t="s">
        <v>415</v>
      </c>
      <c r="E131" s="4" t="s">
        <v>416</v>
      </c>
      <c r="F131" s="4">
        <v>1994.0</v>
      </c>
      <c r="G131" s="4" t="s">
        <v>24</v>
      </c>
      <c r="H131" s="4">
        <v>71.0</v>
      </c>
      <c r="I131" s="5">
        <v>0.08523148148148148</v>
      </c>
      <c r="J131" s="7" t="str">
        <f t="shared" si="1"/>
        <v>#ERROR!</v>
      </c>
      <c r="K131" s="5">
        <v>0.0850613425925926</v>
      </c>
      <c r="L131" s="5">
        <v>0.03894131944444445</v>
      </c>
    </row>
    <row r="132">
      <c r="A132" s="4">
        <v>128.0</v>
      </c>
      <c r="B132" s="4" t="s">
        <v>417</v>
      </c>
      <c r="C132" s="4" t="s">
        <v>115</v>
      </c>
      <c r="D132" s="4" t="s">
        <v>418</v>
      </c>
      <c r="E132" s="4" t="s">
        <v>419</v>
      </c>
      <c r="F132" s="4">
        <v>1979.0</v>
      </c>
      <c r="G132" s="4" t="s">
        <v>24</v>
      </c>
      <c r="H132" s="4">
        <v>72.0</v>
      </c>
      <c r="I132" s="5">
        <v>0.08528935185185185</v>
      </c>
      <c r="J132" s="6" t="str">
        <f t="shared" si="1"/>
        <v>#ERROR!</v>
      </c>
      <c r="K132" s="5">
        <v>0.08500787037037037</v>
      </c>
      <c r="L132" s="5">
        <v>0.040556365740740744</v>
      </c>
    </row>
    <row r="133">
      <c r="A133" s="4">
        <v>129.0</v>
      </c>
      <c r="B133" s="4" t="s">
        <v>420</v>
      </c>
      <c r="C133" s="4" t="s">
        <v>50</v>
      </c>
      <c r="D133" s="4" t="s">
        <v>109</v>
      </c>
      <c r="E133" s="4" t="s">
        <v>421</v>
      </c>
      <c r="F133" s="4">
        <v>1988.0</v>
      </c>
      <c r="G133" s="4" t="s">
        <v>24</v>
      </c>
      <c r="H133" s="4">
        <v>73.0</v>
      </c>
      <c r="I133" s="5">
        <v>0.08534722222222223</v>
      </c>
      <c r="J133" s="7" t="str">
        <f t="shared" si="1"/>
        <v>#ERROR!</v>
      </c>
      <c r="K133" s="5">
        <v>0.08508321759259259</v>
      </c>
      <c r="L133" s="5">
        <v>0.03986793981481482</v>
      </c>
    </row>
    <row r="134">
      <c r="A134" s="4">
        <v>130.0</v>
      </c>
      <c r="B134" s="4" t="s">
        <v>422</v>
      </c>
      <c r="C134" s="4" t="s">
        <v>186</v>
      </c>
      <c r="D134" s="4" t="s">
        <v>423</v>
      </c>
      <c r="E134" s="4" t="s">
        <v>424</v>
      </c>
      <c r="F134" s="4">
        <v>1973.0</v>
      </c>
      <c r="G134" s="4" t="s">
        <v>19</v>
      </c>
      <c r="H134" s="4">
        <v>37.0</v>
      </c>
      <c r="I134" s="5">
        <v>0.085625</v>
      </c>
      <c r="J134" s="6" t="str">
        <f t="shared" si="1"/>
        <v>#ERROR!</v>
      </c>
      <c r="K134" s="5">
        <v>0.08539027777777779</v>
      </c>
      <c r="L134" s="5">
        <v>0.0393625</v>
      </c>
    </row>
    <row r="135">
      <c r="A135" s="4">
        <v>131.0</v>
      </c>
      <c r="B135" s="4" t="s">
        <v>425</v>
      </c>
      <c r="C135" s="4" t="s">
        <v>141</v>
      </c>
      <c r="D135" s="4" t="s">
        <v>426</v>
      </c>
      <c r="E135" s="4" t="s">
        <v>427</v>
      </c>
      <c r="F135" s="4">
        <v>1971.0</v>
      </c>
      <c r="G135" s="4" t="s">
        <v>19</v>
      </c>
      <c r="H135" s="4">
        <v>38.0</v>
      </c>
      <c r="I135" s="5">
        <v>0.08584490740740741</v>
      </c>
      <c r="J135" s="7" t="str">
        <f t="shared" si="1"/>
        <v>#ERROR!</v>
      </c>
      <c r="K135" s="5">
        <v>0.08554155092592593</v>
      </c>
      <c r="L135" s="5">
        <v>0.041443287037037035</v>
      </c>
    </row>
    <row r="136">
      <c r="A136" s="4">
        <v>132.0</v>
      </c>
      <c r="B136" s="4" t="s">
        <v>428</v>
      </c>
      <c r="C136" s="4" t="s">
        <v>339</v>
      </c>
      <c r="D136" s="4" t="s">
        <v>112</v>
      </c>
      <c r="E136" s="4" t="s">
        <v>429</v>
      </c>
      <c r="F136" s="4">
        <v>1977.0</v>
      </c>
      <c r="G136" s="4" t="s">
        <v>19</v>
      </c>
      <c r="H136" s="4">
        <v>39.0</v>
      </c>
      <c r="I136" s="5">
        <v>0.08590277777777777</v>
      </c>
      <c r="J136" s="6" t="str">
        <f t="shared" si="1"/>
        <v>#ERROR!</v>
      </c>
      <c r="K136" s="5">
        <v>0.08579131944444444</v>
      </c>
      <c r="L136" s="5">
        <v>0.039592592592592596</v>
      </c>
    </row>
    <row r="137">
      <c r="A137" s="4">
        <v>133.0</v>
      </c>
      <c r="B137" s="4" t="s">
        <v>430</v>
      </c>
      <c r="C137" s="4" t="s">
        <v>105</v>
      </c>
      <c r="D137" s="6"/>
      <c r="E137" s="4" t="s">
        <v>431</v>
      </c>
      <c r="F137" s="4">
        <v>1971.0</v>
      </c>
      <c r="G137" s="4" t="s">
        <v>19</v>
      </c>
      <c r="H137" s="4">
        <v>40.0</v>
      </c>
      <c r="I137" s="5">
        <v>0.0859837962962963</v>
      </c>
      <c r="J137" s="7" t="str">
        <f t="shared" si="1"/>
        <v>#ERROR!</v>
      </c>
      <c r="K137" s="5">
        <v>0.08586759259259259</v>
      </c>
      <c r="L137" s="5">
        <v>0.039856365740740744</v>
      </c>
    </row>
    <row r="138">
      <c r="A138" s="4">
        <v>134.0</v>
      </c>
      <c r="B138" s="4" t="s">
        <v>432</v>
      </c>
      <c r="C138" s="4" t="s">
        <v>50</v>
      </c>
      <c r="D138" s="4" t="s">
        <v>433</v>
      </c>
      <c r="E138" s="4" t="s">
        <v>434</v>
      </c>
      <c r="F138" s="4">
        <v>1986.0</v>
      </c>
      <c r="G138" s="4" t="s">
        <v>24</v>
      </c>
      <c r="H138" s="4">
        <v>74.0</v>
      </c>
      <c r="I138" s="5">
        <v>0.08643518518518518</v>
      </c>
      <c r="J138" s="6" t="str">
        <f t="shared" si="1"/>
        <v>#ERROR!</v>
      </c>
      <c r="K138" s="5">
        <v>0.08603923611111111</v>
      </c>
      <c r="L138" s="5">
        <v>0.04155532407407408</v>
      </c>
    </row>
    <row r="139">
      <c r="A139" s="4">
        <v>135.0</v>
      </c>
      <c r="B139" s="4" t="s">
        <v>435</v>
      </c>
      <c r="C139" s="4" t="s">
        <v>105</v>
      </c>
      <c r="D139" s="4" t="s">
        <v>436</v>
      </c>
      <c r="E139" s="4" t="s">
        <v>437</v>
      </c>
      <c r="F139" s="4">
        <v>1978.0</v>
      </c>
      <c r="G139" s="4" t="s">
        <v>24</v>
      </c>
      <c r="H139" s="4">
        <v>75.0</v>
      </c>
      <c r="I139" s="5">
        <v>0.08646990740740741</v>
      </c>
      <c r="J139" s="7" t="str">
        <f t="shared" si="1"/>
        <v>#ERROR!</v>
      </c>
      <c r="K139" s="5">
        <v>0.0863287037037037</v>
      </c>
      <c r="L139" s="5">
        <v>0.03914282407407407</v>
      </c>
    </row>
    <row r="140">
      <c r="A140" s="4">
        <v>136.0</v>
      </c>
      <c r="B140" s="4" t="s">
        <v>438</v>
      </c>
      <c r="C140" s="4" t="s">
        <v>122</v>
      </c>
      <c r="D140" s="6"/>
      <c r="E140" s="4" t="s">
        <v>439</v>
      </c>
      <c r="F140" s="4">
        <v>1981.0</v>
      </c>
      <c r="G140" s="4" t="s">
        <v>24</v>
      </c>
      <c r="H140" s="4">
        <v>76.0</v>
      </c>
      <c r="I140" s="5">
        <v>0.0865625</v>
      </c>
      <c r="J140" s="6" t="str">
        <f t="shared" si="1"/>
        <v>#ERROR!</v>
      </c>
      <c r="K140" s="5">
        <v>0.08633194444444445</v>
      </c>
      <c r="L140" s="5">
        <v>0.041469212962962965</v>
      </c>
    </row>
    <row r="141">
      <c r="A141" s="4">
        <v>137.0</v>
      </c>
      <c r="B141" s="4" t="s">
        <v>440</v>
      </c>
      <c r="C141" s="4" t="s">
        <v>96</v>
      </c>
      <c r="D141" s="4" t="s">
        <v>441</v>
      </c>
      <c r="E141" s="4" t="s">
        <v>442</v>
      </c>
      <c r="F141" s="4">
        <v>1969.0</v>
      </c>
      <c r="G141" s="4" t="s">
        <v>19</v>
      </c>
      <c r="H141" s="4">
        <v>41.0</v>
      </c>
      <c r="I141" s="5">
        <v>0.08662037037037038</v>
      </c>
      <c r="J141" s="7" t="str">
        <f t="shared" si="1"/>
        <v>#ERROR!</v>
      </c>
      <c r="K141" s="5">
        <v>0.0861644675925926</v>
      </c>
      <c r="L141" s="5">
        <v>0.04033842592592592</v>
      </c>
    </row>
    <row r="142">
      <c r="A142" s="4">
        <v>138.0</v>
      </c>
      <c r="B142" s="4" t="s">
        <v>443</v>
      </c>
      <c r="C142" s="4" t="s">
        <v>93</v>
      </c>
      <c r="D142" s="4" t="s">
        <v>444</v>
      </c>
      <c r="E142" s="4" t="s">
        <v>445</v>
      </c>
      <c r="F142" s="4">
        <v>1980.0</v>
      </c>
      <c r="G142" s="4" t="s">
        <v>24</v>
      </c>
      <c r="H142" s="4">
        <v>77.0</v>
      </c>
      <c r="I142" s="5">
        <v>0.08665509259259259</v>
      </c>
      <c r="J142" s="6" t="str">
        <f t="shared" si="1"/>
        <v>#ERROR!</v>
      </c>
      <c r="K142" s="5">
        <v>0.08637361111111111</v>
      </c>
      <c r="L142" s="5">
        <v>0.04139583333333333</v>
      </c>
    </row>
    <row r="143">
      <c r="A143" s="4">
        <v>139.0</v>
      </c>
      <c r="B143" s="4" t="s">
        <v>204</v>
      </c>
      <c r="C143" s="4" t="s">
        <v>339</v>
      </c>
      <c r="D143" s="4" t="s">
        <v>446</v>
      </c>
      <c r="E143" s="4" t="s">
        <v>447</v>
      </c>
      <c r="F143" s="4">
        <v>1969.0</v>
      </c>
      <c r="G143" s="4" t="s">
        <v>19</v>
      </c>
      <c r="H143" s="4">
        <v>42.0</v>
      </c>
      <c r="I143" s="5">
        <v>0.08670138888888888</v>
      </c>
      <c r="J143" s="7" t="str">
        <f t="shared" si="1"/>
        <v>#ERROR!</v>
      </c>
      <c r="K143" s="5">
        <v>0.08642002314814815</v>
      </c>
      <c r="L143" s="5">
        <v>0.040886458333333334</v>
      </c>
    </row>
    <row r="144">
      <c r="A144" s="4">
        <v>140.0</v>
      </c>
      <c r="B144" s="4" t="s">
        <v>63</v>
      </c>
      <c r="C144" s="4" t="s">
        <v>448</v>
      </c>
      <c r="D144" s="6"/>
      <c r="E144" s="4" t="s">
        <v>449</v>
      </c>
      <c r="F144" s="4">
        <v>1968.0</v>
      </c>
      <c r="G144" s="4" t="s">
        <v>19</v>
      </c>
      <c r="H144" s="4">
        <v>43.0</v>
      </c>
      <c r="I144" s="5">
        <v>0.0868287037037037</v>
      </c>
      <c r="J144" s="6" t="str">
        <f t="shared" si="1"/>
        <v>#ERROR!</v>
      </c>
      <c r="K144" s="5">
        <v>0.08647303240740742</v>
      </c>
      <c r="L144" s="5">
        <v>0.04028900462962963</v>
      </c>
    </row>
    <row r="145">
      <c r="A145" s="4">
        <v>141.0</v>
      </c>
      <c r="B145" s="4" t="s">
        <v>450</v>
      </c>
      <c r="C145" s="4" t="s">
        <v>350</v>
      </c>
      <c r="D145" s="4" t="s">
        <v>451</v>
      </c>
      <c r="E145" s="4" t="s">
        <v>452</v>
      </c>
      <c r="F145" s="4">
        <v>1962.0</v>
      </c>
      <c r="G145" s="4" t="s">
        <v>78</v>
      </c>
      <c r="H145" s="4">
        <v>18.0</v>
      </c>
      <c r="I145" s="5">
        <v>0.08688657407407407</v>
      </c>
      <c r="J145" s="7" t="str">
        <f t="shared" si="1"/>
        <v>#ERROR!</v>
      </c>
      <c r="K145" s="5">
        <v>0.08676701388888888</v>
      </c>
      <c r="L145" s="5">
        <v>0.040712268518518516</v>
      </c>
    </row>
    <row r="146">
      <c r="A146" s="4">
        <v>142.0</v>
      </c>
      <c r="B146" s="4" t="s">
        <v>453</v>
      </c>
      <c r="C146" s="4" t="s">
        <v>454</v>
      </c>
      <c r="D146" s="4" t="s">
        <v>109</v>
      </c>
      <c r="E146" s="4" t="s">
        <v>455</v>
      </c>
      <c r="F146" s="4">
        <v>1983.0</v>
      </c>
      <c r="G146" s="4" t="s">
        <v>24</v>
      </c>
      <c r="H146" s="4">
        <v>78.0</v>
      </c>
      <c r="I146" s="5">
        <v>0.08690972222222222</v>
      </c>
      <c r="J146" s="6" t="str">
        <f t="shared" si="1"/>
        <v>#ERROR!</v>
      </c>
      <c r="K146" s="5">
        <v>0.08665277777777777</v>
      </c>
      <c r="L146" s="5">
        <v>0.04151493055555555</v>
      </c>
    </row>
    <row r="147">
      <c r="A147" s="4">
        <v>143.0</v>
      </c>
      <c r="B147" s="4" t="s">
        <v>456</v>
      </c>
      <c r="C147" s="4" t="s">
        <v>284</v>
      </c>
      <c r="D147" s="4" t="s">
        <v>457</v>
      </c>
      <c r="E147" s="4" t="s">
        <v>458</v>
      </c>
      <c r="F147" s="4">
        <v>1981.0</v>
      </c>
      <c r="G147" s="4" t="s">
        <v>24</v>
      </c>
      <c r="H147" s="4">
        <v>79.0</v>
      </c>
      <c r="I147" s="5">
        <v>0.08693287037037037</v>
      </c>
      <c r="J147" s="7" t="str">
        <f t="shared" si="1"/>
        <v>#ERROR!</v>
      </c>
      <c r="K147" s="5">
        <v>0.08658865740740741</v>
      </c>
      <c r="L147" s="5">
        <v>0.039875810185185184</v>
      </c>
    </row>
    <row r="148">
      <c r="A148" s="4">
        <v>144.0</v>
      </c>
      <c r="B148" s="4" t="s">
        <v>459</v>
      </c>
      <c r="C148" s="4" t="s">
        <v>42</v>
      </c>
      <c r="D148" s="4" t="s">
        <v>460</v>
      </c>
      <c r="E148" s="4" t="s">
        <v>461</v>
      </c>
      <c r="F148" s="4">
        <v>1968.0</v>
      </c>
      <c r="G148" s="4" t="s">
        <v>19</v>
      </c>
      <c r="H148" s="4">
        <v>44.0</v>
      </c>
      <c r="I148" s="5">
        <v>0.08701388888888889</v>
      </c>
      <c r="J148" s="6" t="str">
        <f t="shared" si="1"/>
        <v>#ERROR!</v>
      </c>
      <c r="K148" s="5">
        <v>0.08667789351851853</v>
      </c>
      <c r="L148" s="5">
        <v>0.03883969907407407</v>
      </c>
    </row>
    <row r="149">
      <c r="A149" s="4">
        <v>145.0</v>
      </c>
      <c r="B149" s="4" t="s">
        <v>462</v>
      </c>
      <c r="C149" s="4" t="s">
        <v>463</v>
      </c>
      <c r="D149" s="4" t="s">
        <v>464</v>
      </c>
      <c r="E149" s="4" t="s">
        <v>465</v>
      </c>
      <c r="F149" s="4">
        <v>1994.0</v>
      </c>
      <c r="G149" s="4" t="s">
        <v>24</v>
      </c>
      <c r="H149" s="4">
        <v>80.0</v>
      </c>
      <c r="I149" s="5">
        <v>0.08716435185185185</v>
      </c>
      <c r="J149" s="7" t="str">
        <f t="shared" si="1"/>
        <v>#ERROR!</v>
      </c>
      <c r="K149" s="5">
        <v>0.0865525462962963</v>
      </c>
      <c r="L149" s="5">
        <v>0.04083518518518518</v>
      </c>
    </row>
    <row r="150">
      <c r="A150" s="4">
        <v>146.0</v>
      </c>
      <c r="B150" s="4" t="s">
        <v>466</v>
      </c>
      <c r="C150" s="4" t="s">
        <v>317</v>
      </c>
      <c r="D150" s="4" t="s">
        <v>467</v>
      </c>
      <c r="E150" s="4" t="s">
        <v>468</v>
      </c>
      <c r="F150" s="4">
        <v>1963.0</v>
      </c>
      <c r="G150" s="4" t="s">
        <v>78</v>
      </c>
      <c r="H150" s="4">
        <v>19.0</v>
      </c>
      <c r="I150" s="5">
        <v>0.0871875</v>
      </c>
      <c r="J150" s="6" t="str">
        <f t="shared" si="1"/>
        <v>#ERROR!</v>
      </c>
      <c r="K150" s="5">
        <v>0.08665127314814815</v>
      </c>
      <c r="L150" s="5">
        <v>0.041520370370370374</v>
      </c>
    </row>
    <row r="151">
      <c r="A151" s="4">
        <v>147.0</v>
      </c>
      <c r="B151" s="4" t="s">
        <v>469</v>
      </c>
      <c r="C151" s="4" t="s">
        <v>71</v>
      </c>
      <c r="D151" s="6"/>
      <c r="E151" s="4" t="s">
        <v>470</v>
      </c>
      <c r="F151" s="4">
        <v>1966.0</v>
      </c>
      <c r="G151" s="4" t="s">
        <v>78</v>
      </c>
      <c r="H151" s="4">
        <v>20.0</v>
      </c>
      <c r="I151" s="5">
        <v>0.08721064814814815</v>
      </c>
      <c r="J151" s="7" t="str">
        <f t="shared" si="1"/>
        <v>#ERROR!</v>
      </c>
      <c r="K151" s="5">
        <v>0.08667835648148148</v>
      </c>
      <c r="L151" s="5">
        <v>0.04218784722222223</v>
      </c>
    </row>
    <row r="152">
      <c r="A152" s="4">
        <v>148.0</v>
      </c>
      <c r="B152" s="4" t="s">
        <v>471</v>
      </c>
      <c r="C152" s="4" t="s">
        <v>16</v>
      </c>
      <c r="D152" s="6"/>
      <c r="E152" s="4" t="s">
        <v>472</v>
      </c>
      <c r="F152" s="4">
        <v>1976.0</v>
      </c>
      <c r="G152" s="4" t="s">
        <v>19</v>
      </c>
      <c r="H152" s="4">
        <v>45.0</v>
      </c>
      <c r="I152" s="5">
        <v>0.08733796296296296</v>
      </c>
      <c r="J152" s="6" t="str">
        <f t="shared" si="1"/>
        <v>#ERROR!</v>
      </c>
      <c r="K152" s="5">
        <v>0.086890625</v>
      </c>
      <c r="L152" s="5">
        <v>0.03985289351851852</v>
      </c>
    </row>
    <row r="153">
      <c r="A153" s="4">
        <v>149.0</v>
      </c>
      <c r="B153" s="4" t="s">
        <v>473</v>
      </c>
      <c r="C153" s="4" t="s">
        <v>149</v>
      </c>
      <c r="D153" s="4" t="s">
        <v>116</v>
      </c>
      <c r="E153" s="4" t="s">
        <v>474</v>
      </c>
      <c r="F153" s="4">
        <v>1984.0</v>
      </c>
      <c r="G153" s="4" t="s">
        <v>24</v>
      </c>
      <c r="H153" s="4">
        <v>81.0</v>
      </c>
      <c r="I153" s="5">
        <v>0.08755787037037037</v>
      </c>
      <c r="J153" s="7" t="str">
        <f t="shared" si="1"/>
        <v>#ERROR!</v>
      </c>
      <c r="K153" s="5">
        <v>0.08744976851851852</v>
      </c>
      <c r="L153" s="5">
        <v>0.039034375</v>
      </c>
    </row>
    <row r="154">
      <c r="A154" s="4">
        <v>150.0</v>
      </c>
      <c r="B154" s="4" t="s">
        <v>475</v>
      </c>
      <c r="C154" s="4" t="s">
        <v>476</v>
      </c>
      <c r="D154" s="4" t="s">
        <v>477</v>
      </c>
      <c r="E154" s="4" t="s">
        <v>478</v>
      </c>
      <c r="F154" s="4">
        <v>1977.0</v>
      </c>
      <c r="G154" s="4" t="s">
        <v>19</v>
      </c>
      <c r="H154" s="4">
        <v>46.0</v>
      </c>
      <c r="I154" s="5">
        <v>0.08756944444444445</v>
      </c>
      <c r="J154" s="6" t="str">
        <f t="shared" si="1"/>
        <v>#ERROR!</v>
      </c>
      <c r="K154" s="5">
        <v>0.08704131944444445</v>
      </c>
      <c r="L154" s="5">
        <v>0.041801967592592595</v>
      </c>
    </row>
    <row r="155">
      <c r="A155" s="4">
        <v>151.0</v>
      </c>
      <c r="B155" s="4" t="s">
        <v>479</v>
      </c>
      <c r="C155" s="4" t="s">
        <v>186</v>
      </c>
      <c r="D155" s="4" t="s">
        <v>55</v>
      </c>
      <c r="E155" s="4" t="s">
        <v>480</v>
      </c>
      <c r="F155" s="4">
        <v>1971.0</v>
      </c>
      <c r="G155" s="4" t="s">
        <v>19</v>
      </c>
      <c r="H155" s="4">
        <v>47.0</v>
      </c>
      <c r="I155" s="5">
        <v>0.08758101851851852</v>
      </c>
      <c r="J155" s="7" t="str">
        <f t="shared" si="1"/>
        <v>#ERROR!</v>
      </c>
      <c r="K155" s="5">
        <v>0.08751967592592592</v>
      </c>
      <c r="L155" s="5">
        <v>0.039589467592592596</v>
      </c>
    </row>
    <row r="156">
      <c r="A156" s="4">
        <v>152.0</v>
      </c>
      <c r="B156" s="4" t="s">
        <v>481</v>
      </c>
      <c r="C156" s="4" t="s">
        <v>482</v>
      </c>
      <c r="D156" s="4" t="s">
        <v>483</v>
      </c>
      <c r="E156" s="4" t="s">
        <v>484</v>
      </c>
      <c r="F156" s="4">
        <v>1979.0</v>
      </c>
      <c r="G156" s="4" t="s">
        <v>24</v>
      </c>
      <c r="H156" s="4">
        <v>82.0</v>
      </c>
      <c r="I156" s="5">
        <v>0.08766203703703704</v>
      </c>
      <c r="J156" s="6" t="str">
        <f t="shared" si="1"/>
        <v>#ERROR!</v>
      </c>
      <c r="K156" s="5">
        <v>0.08719884259259258</v>
      </c>
      <c r="L156" s="5">
        <v>0.04228368055555556</v>
      </c>
    </row>
    <row r="157">
      <c r="A157" s="4">
        <v>153.0</v>
      </c>
      <c r="B157" s="4" t="s">
        <v>485</v>
      </c>
      <c r="C157" s="4" t="s">
        <v>145</v>
      </c>
      <c r="D157" s="4" t="s">
        <v>486</v>
      </c>
      <c r="E157" s="4" t="s">
        <v>487</v>
      </c>
      <c r="F157" s="4">
        <v>1986.0</v>
      </c>
      <c r="G157" s="4" t="s">
        <v>24</v>
      </c>
      <c r="H157" s="4">
        <v>83.0</v>
      </c>
      <c r="I157" s="5">
        <v>0.08784722222222222</v>
      </c>
      <c r="J157" s="7" t="str">
        <f t="shared" si="1"/>
        <v>#ERROR!</v>
      </c>
      <c r="K157" s="5">
        <v>0.08742303240740741</v>
      </c>
      <c r="L157" s="5">
        <v>0.040847337962962964</v>
      </c>
    </row>
    <row r="158">
      <c r="A158" s="4">
        <v>154.0</v>
      </c>
      <c r="B158" s="4" t="s">
        <v>488</v>
      </c>
      <c r="C158" s="4" t="s">
        <v>141</v>
      </c>
      <c r="D158" s="4" t="s">
        <v>489</v>
      </c>
      <c r="E158" s="4" t="s">
        <v>490</v>
      </c>
      <c r="F158" s="4">
        <v>1970.0</v>
      </c>
      <c r="G158" s="4" t="s">
        <v>19</v>
      </c>
      <c r="H158" s="4">
        <v>48.0</v>
      </c>
      <c r="I158" s="5">
        <v>0.08790509259259259</v>
      </c>
      <c r="J158" s="6" t="str">
        <f t="shared" si="1"/>
        <v>#ERROR!</v>
      </c>
      <c r="K158" s="5">
        <v>0.08738784722222223</v>
      </c>
      <c r="L158" s="5">
        <v>0.04162731481481481</v>
      </c>
    </row>
    <row r="159">
      <c r="A159" s="4">
        <v>155.0</v>
      </c>
      <c r="B159" s="4" t="s">
        <v>491</v>
      </c>
      <c r="C159" s="4" t="s">
        <v>50</v>
      </c>
      <c r="D159" s="4" t="s">
        <v>492</v>
      </c>
      <c r="E159" s="4" t="s">
        <v>493</v>
      </c>
      <c r="F159" s="4">
        <v>1990.0</v>
      </c>
      <c r="G159" s="4" t="s">
        <v>24</v>
      </c>
      <c r="H159" s="4">
        <v>84.0</v>
      </c>
      <c r="I159" s="5">
        <v>0.08819444444444445</v>
      </c>
      <c r="J159" s="7" t="str">
        <f t="shared" si="1"/>
        <v>#ERROR!</v>
      </c>
      <c r="K159" s="5">
        <v>0.08791261574074073</v>
      </c>
      <c r="L159" s="5">
        <v>0.041726157407407406</v>
      </c>
    </row>
    <row r="160">
      <c r="A160" s="4">
        <v>156.0</v>
      </c>
      <c r="B160" s="4" t="s">
        <v>494</v>
      </c>
      <c r="C160" s="4" t="s">
        <v>71</v>
      </c>
      <c r="D160" s="4" t="s">
        <v>495</v>
      </c>
      <c r="E160" s="4" t="s">
        <v>496</v>
      </c>
      <c r="F160" s="4">
        <v>1989.0</v>
      </c>
      <c r="G160" s="4" t="s">
        <v>24</v>
      </c>
      <c r="H160" s="4">
        <v>85.0</v>
      </c>
      <c r="I160" s="5">
        <v>0.08855324074074074</v>
      </c>
      <c r="J160" s="6" t="str">
        <f t="shared" si="1"/>
        <v>#ERROR!</v>
      </c>
      <c r="K160" s="5">
        <v>0.08792384259259259</v>
      </c>
      <c r="L160" s="5">
        <v>0.04032199074074074</v>
      </c>
    </row>
    <row r="161">
      <c r="A161" s="4">
        <v>157.0</v>
      </c>
      <c r="B161" s="4" t="s">
        <v>497</v>
      </c>
      <c r="C161" s="4" t="s">
        <v>16</v>
      </c>
      <c r="D161" s="4" t="s">
        <v>498</v>
      </c>
      <c r="E161" s="4" t="s">
        <v>499</v>
      </c>
      <c r="F161" s="4">
        <v>1979.0</v>
      </c>
      <c r="G161" s="4" t="s">
        <v>24</v>
      </c>
      <c r="H161" s="4">
        <v>86.0</v>
      </c>
      <c r="I161" s="5">
        <v>0.08861111111111111</v>
      </c>
      <c r="J161" s="7" t="str">
        <f t="shared" si="1"/>
        <v>#ERROR!</v>
      </c>
      <c r="K161" s="5">
        <v>0.08805671296296297</v>
      </c>
      <c r="L161" s="5">
        <v>0.04214247685185185</v>
      </c>
    </row>
    <row r="162">
      <c r="A162" s="4">
        <v>158.0</v>
      </c>
      <c r="B162" s="4" t="s">
        <v>500</v>
      </c>
      <c r="C162" s="4" t="s">
        <v>16</v>
      </c>
      <c r="D162" s="4" t="s">
        <v>501</v>
      </c>
      <c r="E162" s="4" t="s">
        <v>502</v>
      </c>
      <c r="F162" s="4">
        <v>1983.0</v>
      </c>
      <c r="G162" s="4" t="s">
        <v>24</v>
      </c>
      <c r="H162" s="4">
        <v>87.0</v>
      </c>
      <c r="I162" s="5">
        <v>0.08863425925925926</v>
      </c>
      <c r="J162" s="6" t="str">
        <f t="shared" si="1"/>
        <v>#ERROR!</v>
      </c>
      <c r="K162" s="5">
        <v>0.08801076388888888</v>
      </c>
      <c r="L162" s="5">
        <v>0.04230173611111111</v>
      </c>
    </row>
    <row r="163">
      <c r="A163" s="4">
        <v>159.0</v>
      </c>
      <c r="B163" s="4" t="s">
        <v>503</v>
      </c>
      <c r="C163" s="4" t="s">
        <v>96</v>
      </c>
      <c r="D163" s="4" t="s">
        <v>229</v>
      </c>
      <c r="E163" s="4" t="s">
        <v>504</v>
      </c>
      <c r="F163" s="4">
        <v>1968.0</v>
      </c>
      <c r="G163" s="4" t="s">
        <v>19</v>
      </c>
      <c r="H163" s="4">
        <v>49.0</v>
      </c>
      <c r="I163" s="5">
        <v>0.08868055555555555</v>
      </c>
      <c r="J163" s="7" t="str">
        <f t="shared" si="1"/>
        <v>#ERROR!</v>
      </c>
      <c r="K163" s="5">
        <v>0.08823576388888889</v>
      </c>
      <c r="L163" s="5">
        <v>0.04205127314814815</v>
      </c>
    </row>
    <row r="164">
      <c r="A164" s="4">
        <v>160.0</v>
      </c>
      <c r="B164" s="4" t="s">
        <v>505</v>
      </c>
      <c r="C164" s="4" t="s">
        <v>93</v>
      </c>
      <c r="D164" s="4" t="s">
        <v>506</v>
      </c>
      <c r="E164" s="4" t="s">
        <v>507</v>
      </c>
      <c r="F164" s="4">
        <v>1972.0</v>
      </c>
      <c r="G164" s="4" t="s">
        <v>19</v>
      </c>
      <c r="H164" s="4">
        <v>50.0</v>
      </c>
      <c r="I164" s="5">
        <v>0.08887731481481481</v>
      </c>
      <c r="J164" s="6" t="str">
        <f t="shared" si="1"/>
        <v>#ERROR!</v>
      </c>
      <c r="K164" s="5">
        <v>0.08843703703703704</v>
      </c>
      <c r="L164" s="5">
        <v>0.04311909722222222</v>
      </c>
    </row>
    <row r="165">
      <c r="A165" s="4">
        <v>161.0</v>
      </c>
      <c r="B165" s="4" t="s">
        <v>508</v>
      </c>
      <c r="C165" s="4" t="s">
        <v>26</v>
      </c>
      <c r="D165" s="4" t="s">
        <v>509</v>
      </c>
      <c r="E165" s="4" t="s">
        <v>510</v>
      </c>
      <c r="F165" s="4">
        <v>1974.0</v>
      </c>
      <c r="G165" s="4" t="s">
        <v>19</v>
      </c>
      <c r="H165" s="4">
        <v>51.0</v>
      </c>
      <c r="I165" s="5">
        <v>0.08893518518518519</v>
      </c>
      <c r="J165" s="7" t="str">
        <f t="shared" si="1"/>
        <v>#ERROR!</v>
      </c>
      <c r="K165" s="5">
        <v>0.08866157407407407</v>
      </c>
      <c r="L165" s="5">
        <v>0.03917951388888889</v>
      </c>
    </row>
    <row r="166">
      <c r="A166" s="4">
        <v>162.0</v>
      </c>
      <c r="B166" s="4" t="s">
        <v>511</v>
      </c>
      <c r="C166" s="4" t="s">
        <v>141</v>
      </c>
      <c r="D166" s="4" t="s">
        <v>409</v>
      </c>
      <c r="E166" s="4" t="s">
        <v>512</v>
      </c>
      <c r="F166" s="4">
        <v>1972.0</v>
      </c>
      <c r="G166" s="4" t="s">
        <v>19</v>
      </c>
      <c r="H166" s="4">
        <v>52.0</v>
      </c>
      <c r="I166" s="5">
        <v>0.0890625</v>
      </c>
      <c r="J166" s="6" t="str">
        <f t="shared" si="1"/>
        <v>#ERROR!</v>
      </c>
      <c r="K166" s="5">
        <v>0.08869756944444444</v>
      </c>
      <c r="L166" s="5">
        <v>0.04187013888888889</v>
      </c>
    </row>
    <row r="167">
      <c r="A167" s="4">
        <v>163.0</v>
      </c>
      <c r="B167" s="4" t="s">
        <v>513</v>
      </c>
      <c r="C167" s="4" t="s">
        <v>514</v>
      </c>
      <c r="D167" s="4" t="s">
        <v>229</v>
      </c>
      <c r="E167" s="4" t="s">
        <v>515</v>
      </c>
      <c r="F167" s="4">
        <v>1972.0</v>
      </c>
      <c r="G167" s="4" t="s">
        <v>19</v>
      </c>
      <c r="H167" s="4">
        <v>53.0</v>
      </c>
      <c r="I167" s="5">
        <v>0.08908564814814815</v>
      </c>
      <c r="J167" s="7" t="str">
        <f t="shared" si="1"/>
        <v>#ERROR!</v>
      </c>
      <c r="K167" s="5">
        <v>0.08867847222222222</v>
      </c>
      <c r="L167" s="5">
        <v>0.041481828703703705</v>
      </c>
    </row>
    <row r="168">
      <c r="A168" s="4">
        <v>164.0</v>
      </c>
      <c r="B168" s="4" t="s">
        <v>516</v>
      </c>
      <c r="C168" s="4" t="s">
        <v>161</v>
      </c>
      <c r="D168" s="4" t="s">
        <v>517</v>
      </c>
      <c r="E168" s="4" t="s">
        <v>518</v>
      </c>
      <c r="F168" s="4">
        <v>1961.0</v>
      </c>
      <c r="G168" s="4" t="s">
        <v>78</v>
      </c>
      <c r="H168" s="4">
        <v>21.0</v>
      </c>
      <c r="I168" s="5">
        <v>0.08917824074074074</v>
      </c>
      <c r="J168" s="6" t="str">
        <f t="shared" si="1"/>
        <v>#ERROR!</v>
      </c>
      <c r="K168" s="5">
        <v>0.08895810185185185</v>
      </c>
      <c r="L168" s="5">
        <v>0.04063298611111111</v>
      </c>
    </row>
    <row r="169">
      <c r="A169" s="4">
        <v>165.0</v>
      </c>
      <c r="B169" s="4" t="s">
        <v>519</v>
      </c>
      <c r="C169" s="4" t="s">
        <v>50</v>
      </c>
      <c r="D169" s="4" t="s">
        <v>520</v>
      </c>
      <c r="E169" s="4" t="s">
        <v>521</v>
      </c>
      <c r="F169" s="4">
        <v>1984.0</v>
      </c>
      <c r="G169" s="4" t="s">
        <v>24</v>
      </c>
      <c r="H169" s="4">
        <v>88.0</v>
      </c>
      <c r="I169" s="5">
        <v>0.08943287037037037</v>
      </c>
      <c r="J169" s="7" t="str">
        <f t="shared" si="1"/>
        <v>#ERROR!</v>
      </c>
      <c r="K169" s="5">
        <v>0.08913020833333334</v>
      </c>
      <c r="L169" s="5">
        <v>0.04200798611111111</v>
      </c>
    </row>
    <row r="170">
      <c r="A170" s="4">
        <v>166.0</v>
      </c>
      <c r="B170" s="4" t="s">
        <v>233</v>
      </c>
      <c r="C170" s="4" t="s">
        <v>317</v>
      </c>
      <c r="D170" s="4" t="s">
        <v>234</v>
      </c>
      <c r="E170" s="4" t="s">
        <v>522</v>
      </c>
      <c r="F170" s="4">
        <v>1974.0</v>
      </c>
      <c r="G170" s="4" t="s">
        <v>19</v>
      </c>
      <c r="H170" s="4">
        <v>54.0</v>
      </c>
      <c r="I170" s="5">
        <v>0.08944444444444444</v>
      </c>
      <c r="J170" s="6" t="str">
        <f t="shared" si="1"/>
        <v>#ERROR!</v>
      </c>
      <c r="K170" s="5">
        <v>0.08936099537037037</v>
      </c>
      <c r="L170" s="5">
        <v>0.04146770833333333</v>
      </c>
    </row>
    <row r="171">
      <c r="A171" s="4">
        <v>167.0</v>
      </c>
      <c r="B171" s="4" t="s">
        <v>523</v>
      </c>
      <c r="C171" s="4" t="s">
        <v>317</v>
      </c>
      <c r="D171" s="4" t="s">
        <v>524</v>
      </c>
      <c r="E171" s="4" t="s">
        <v>525</v>
      </c>
      <c r="F171" s="4">
        <v>1986.0</v>
      </c>
      <c r="G171" s="4" t="s">
        <v>24</v>
      </c>
      <c r="H171" s="4">
        <v>89.0</v>
      </c>
      <c r="I171" s="5">
        <v>0.0895486111111111</v>
      </c>
      <c r="J171" s="7" t="str">
        <f t="shared" si="1"/>
        <v>#ERROR!</v>
      </c>
      <c r="K171" s="5">
        <v>0.08906018518518519</v>
      </c>
      <c r="L171" s="5">
        <v>0.04225590277777778</v>
      </c>
    </row>
    <row r="172">
      <c r="A172" s="4">
        <v>168.0</v>
      </c>
      <c r="B172" s="4" t="s">
        <v>526</v>
      </c>
      <c r="C172" s="4" t="s">
        <v>16</v>
      </c>
      <c r="D172" s="6"/>
      <c r="E172" s="4" t="s">
        <v>527</v>
      </c>
      <c r="F172" s="4">
        <v>1983.0</v>
      </c>
      <c r="G172" s="4" t="s">
        <v>24</v>
      </c>
      <c r="H172" s="4">
        <v>90.0</v>
      </c>
      <c r="I172" s="5">
        <v>0.08967592592592592</v>
      </c>
      <c r="J172" s="6" t="str">
        <f t="shared" si="1"/>
        <v>#ERROR!</v>
      </c>
      <c r="K172" s="5">
        <v>0.08907824074074074</v>
      </c>
      <c r="L172" s="5">
        <v>0.042871759259259255</v>
      </c>
    </row>
    <row r="173">
      <c r="A173" s="4">
        <v>169.0</v>
      </c>
      <c r="B173" s="4" t="s">
        <v>528</v>
      </c>
      <c r="C173" s="4" t="s">
        <v>71</v>
      </c>
      <c r="D173" s="4" t="s">
        <v>529</v>
      </c>
      <c r="E173" s="4" t="s">
        <v>530</v>
      </c>
      <c r="F173" s="4">
        <v>1960.0</v>
      </c>
      <c r="G173" s="4" t="s">
        <v>78</v>
      </c>
      <c r="H173" s="4">
        <v>22.0</v>
      </c>
      <c r="I173" s="5">
        <v>0.08990740740740741</v>
      </c>
      <c r="J173" s="7" t="str">
        <f t="shared" si="1"/>
        <v>#ERROR!</v>
      </c>
      <c r="K173" s="5">
        <v>0.08987025462962962</v>
      </c>
      <c r="L173" s="5">
        <v>0.04065138888888889</v>
      </c>
    </row>
    <row r="174">
      <c r="A174" s="4">
        <v>170.0</v>
      </c>
      <c r="B174" s="4" t="s">
        <v>531</v>
      </c>
      <c r="C174" s="4" t="s">
        <v>149</v>
      </c>
      <c r="D174" s="4" t="s">
        <v>532</v>
      </c>
      <c r="E174" s="4" t="s">
        <v>533</v>
      </c>
      <c r="F174" s="4">
        <v>1984.0</v>
      </c>
      <c r="G174" s="4" t="s">
        <v>24</v>
      </c>
      <c r="H174" s="4">
        <v>91.0</v>
      </c>
      <c r="I174" s="5">
        <v>0.09001157407407408</v>
      </c>
      <c r="J174" s="6" t="str">
        <f t="shared" si="1"/>
        <v>#ERROR!</v>
      </c>
      <c r="K174" s="5">
        <v>0.08981898148148147</v>
      </c>
      <c r="L174" s="5">
        <v>0.04211423611111111</v>
      </c>
    </row>
    <row r="175">
      <c r="A175" s="4">
        <v>171.0</v>
      </c>
      <c r="B175" s="4" t="s">
        <v>534</v>
      </c>
      <c r="C175" s="4" t="s">
        <v>535</v>
      </c>
      <c r="D175" s="4" t="s">
        <v>489</v>
      </c>
      <c r="E175" s="4" t="s">
        <v>536</v>
      </c>
      <c r="F175" s="4">
        <v>1970.0</v>
      </c>
      <c r="G175" s="4" t="s">
        <v>19</v>
      </c>
      <c r="H175" s="4">
        <v>55.0</v>
      </c>
      <c r="I175" s="5">
        <v>0.09019675925925925</v>
      </c>
      <c r="J175" s="7" t="str">
        <f t="shared" si="1"/>
        <v>#ERROR!</v>
      </c>
      <c r="K175" s="5">
        <v>0.08967488425925926</v>
      </c>
      <c r="L175" s="5">
        <v>0.04232337962962963</v>
      </c>
    </row>
    <row r="176">
      <c r="A176" s="4">
        <v>172.0</v>
      </c>
      <c r="B176" s="4" t="s">
        <v>537</v>
      </c>
      <c r="C176" s="4" t="s">
        <v>538</v>
      </c>
      <c r="D176" s="4" t="s">
        <v>539</v>
      </c>
      <c r="E176" s="4" t="s">
        <v>540</v>
      </c>
      <c r="F176" s="4">
        <v>1978.0</v>
      </c>
      <c r="G176" s="4" t="s">
        <v>24</v>
      </c>
      <c r="H176" s="4">
        <v>92.0</v>
      </c>
      <c r="I176" s="5">
        <v>0.09027777777777778</v>
      </c>
      <c r="J176" s="6" t="str">
        <f t="shared" si="1"/>
        <v>#ERROR!</v>
      </c>
      <c r="K176" s="5">
        <v>0.089884375</v>
      </c>
      <c r="L176" s="5">
        <v>0.041904976851851856</v>
      </c>
    </row>
    <row r="177">
      <c r="A177" s="4">
        <v>173.0</v>
      </c>
      <c r="B177" s="4" t="s">
        <v>541</v>
      </c>
      <c r="C177" s="4" t="s">
        <v>339</v>
      </c>
      <c r="D177" s="4" t="s">
        <v>542</v>
      </c>
      <c r="E177" s="4" t="s">
        <v>543</v>
      </c>
      <c r="F177" s="4">
        <v>1972.0</v>
      </c>
      <c r="G177" s="4" t="s">
        <v>19</v>
      </c>
      <c r="H177" s="4">
        <v>56.0</v>
      </c>
      <c r="I177" s="5">
        <v>0.09032407407407407</v>
      </c>
      <c r="J177" s="7" t="str">
        <f t="shared" si="1"/>
        <v>#ERROR!</v>
      </c>
      <c r="K177" s="5">
        <v>0.08983101851851852</v>
      </c>
      <c r="L177" s="5">
        <v>0.043456944444444444</v>
      </c>
    </row>
    <row r="178">
      <c r="A178" s="4">
        <v>174.0</v>
      </c>
      <c r="B178" s="4" t="s">
        <v>544</v>
      </c>
      <c r="C178" s="4" t="s">
        <v>141</v>
      </c>
      <c r="D178" s="4" t="s">
        <v>545</v>
      </c>
      <c r="E178" s="4" t="s">
        <v>546</v>
      </c>
      <c r="F178" s="4">
        <v>1972.0</v>
      </c>
      <c r="G178" s="4" t="s">
        <v>19</v>
      </c>
      <c r="H178" s="4">
        <v>57.0</v>
      </c>
      <c r="I178" s="5">
        <v>0.09037037037037036</v>
      </c>
      <c r="J178" s="6" t="str">
        <f t="shared" si="1"/>
        <v>#ERROR!</v>
      </c>
      <c r="K178" s="5">
        <v>0.0901269675925926</v>
      </c>
      <c r="L178" s="5">
        <v>0.041610532407407405</v>
      </c>
    </row>
    <row r="179">
      <c r="A179" s="4">
        <v>175.0</v>
      </c>
      <c r="B179" s="4" t="s">
        <v>547</v>
      </c>
      <c r="C179" s="4" t="s">
        <v>16</v>
      </c>
      <c r="D179" s="6"/>
      <c r="E179" s="4" t="s">
        <v>548</v>
      </c>
      <c r="F179" s="4">
        <v>1965.0</v>
      </c>
      <c r="G179" s="4" t="s">
        <v>78</v>
      </c>
      <c r="H179" s="4">
        <v>23.0</v>
      </c>
      <c r="I179" s="5">
        <v>0.09053240740740741</v>
      </c>
      <c r="J179" s="7" t="str">
        <f t="shared" si="1"/>
        <v>#ERROR!</v>
      </c>
      <c r="K179" s="5">
        <v>0.09008738425925926</v>
      </c>
      <c r="L179" s="5">
        <v>0.041449537037037035</v>
      </c>
    </row>
    <row r="180">
      <c r="A180" s="4">
        <v>176.0</v>
      </c>
      <c r="B180" s="4" t="s">
        <v>549</v>
      </c>
      <c r="C180" s="4" t="s">
        <v>130</v>
      </c>
      <c r="D180" s="4" t="s">
        <v>550</v>
      </c>
      <c r="E180" s="4" t="s">
        <v>551</v>
      </c>
      <c r="F180" s="4">
        <v>1978.0</v>
      </c>
      <c r="G180" s="4" t="s">
        <v>24</v>
      </c>
      <c r="H180" s="4">
        <v>93.0</v>
      </c>
      <c r="I180" s="5">
        <v>0.09053240740740741</v>
      </c>
      <c r="J180" s="6" t="str">
        <f t="shared" si="1"/>
        <v>#ERROR!</v>
      </c>
      <c r="K180" s="5">
        <v>0.08999236111111111</v>
      </c>
      <c r="L180" s="5">
        <v>0.04233888888888889</v>
      </c>
    </row>
    <row r="181">
      <c r="A181" s="4">
        <v>177.0</v>
      </c>
      <c r="B181" s="4" t="s">
        <v>552</v>
      </c>
      <c r="C181" s="4" t="s">
        <v>26</v>
      </c>
      <c r="D181" s="4" t="s">
        <v>553</v>
      </c>
      <c r="E181" s="4" t="s">
        <v>554</v>
      </c>
      <c r="F181" s="4">
        <v>1980.0</v>
      </c>
      <c r="G181" s="4" t="s">
        <v>24</v>
      </c>
      <c r="H181" s="4">
        <v>94.0</v>
      </c>
      <c r="I181" s="5">
        <v>0.09061342592592593</v>
      </c>
      <c r="J181" s="7" t="str">
        <f t="shared" si="1"/>
        <v>#ERROR!</v>
      </c>
      <c r="K181" s="5">
        <v>0.09031319444444445</v>
      </c>
      <c r="L181" s="5">
        <v>0.040790046296296296</v>
      </c>
    </row>
    <row r="182">
      <c r="A182" s="4">
        <v>178.0</v>
      </c>
      <c r="B182" s="4" t="s">
        <v>555</v>
      </c>
      <c r="C182" s="4" t="s">
        <v>71</v>
      </c>
      <c r="D182" s="4" t="s">
        <v>556</v>
      </c>
      <c r="E182" s="4" t="s">
        <v>557</v>
      </c>
      <c r="F182" s="4">
        <v>1976.0</v>
      </c>
      <c r="G182" s="4" t="s">
        <v>19</v>
      </c>
      <c r="H182" s="4">
        <v>58.0</v>
      </c>
      <c r="I182" s="5">
        <v>0.09063657407407408</v>
      </c>
      <c r="J182" s="6" t="str">
        <f t="shared" si="1"/>
        <v>#ERROR!</v>
      </c>
      <c r="K182" s="5">
        <v>0.09028703703703704</v>
      </c>
      <c r="L182" s="5">
        <v>0.04227002314814815</v>
      </c>
    </row>
    <row r="183">
      <c r="A183" s="4">
        <v>179.0</v>
      </c>
      <c r="B183" s="4" t="s">
        <v>558</v>
      </c>
      <c r="C183" s="4" t="s">
        <v>16</v>
      </c>
      <c r="D183" s="4" t="s">
        <v>559</v>
      </c>
      <c r="E183" s="4" t="s">
        <v>560</v>
      </c>
      <c r="F183" s="4">
        <v>1994.0</v>
      </c>
      <c r="G183" s="4" t="s">
        <v>24</v>
      </c>
      <c r="H183" s="4">
        <v>95.0</v>
      </c>
      <c r="I183" s="5">
        <v>0.09069444444444444</v>
      </c>
      <c r="J183" s="7" t="str">
        <f t="shared" si="1"/>
        <v>#ERROR!</v>
      </c>
      <c r="K183" s="5">
        <v>0.09049826388888889</v>
      </c>
      <c r="L183" s="5">
        <v>0.0412150462962963</v>
      </c>
    </row>
    <row r="184">
      <c r="A184" s="4">
        <v>180.0</v>
      </c>
      <c r="B184" s="4" t="s">
        <v>561</v>
      </c>
      <c r="C184" s="4" t="s">
        <v>16</v>
      </c>
      <c r="D184" s="4" t="s">
        <v>562</v>
      </c>
      <c r="E184" s="4" t="s">
        <v>563</v>
      </c>
      <c r="F184" s="4">
        <v>1964.0</v>
      </c>
      <c r="G184" s="4" t="s">
        <v>78</v>
      </c>
      <c r="H184" s="4">
        <v>24.0</v>
      </c>
      <c r="I184" s="5">
        <v>0.09086805555555555</v>
      </c>
      <c r="J184" s="6" t="str">
        <f t="shared" si="1"/>
        <v>#ERROR!</v>
      </c>
      <c r="K184" s="5">
        <v>0.09055324074074074</v>
      </c>
      <c r="L184" s="5">
        <v>0.04178391203703704</v>
      </c>
    </row>
    <row r="185">
      <c r="A185" s="4">
        <v>181.0</v>
      </c>
      <c r="B185" s="4" t="s">
        <v>564</v>
      </c>
      <c r="C185" s="4" t="s">
        <v>141</v>
      </c>
      <c r="D185" s="4" t="s">
        <v>35</v>
      </c>
      <c r="E185" s="4" t="s">
        <v>565</v>
      </c>
      <c r="F185" s="4">
        <v>1965.0</v>
      </c>
      <c r="G185" s="4" t="s">
        <v>78</v>
      </c>
      <c r="H185" s="4">
        <v>25.0</v>
      </c>
      <c r="I185" s="5">
        <v>0.09092592592592592</v>
      </c>
      <c r="J185" s="7" t="str">
        <f t="shared" si="1"/>
        <v>#ERROR!</v>
      </c>
      <c r="K185" s="5">
        <v>0.09055902777777777</v>
      </c>
      <c r="L185" s="5">
        <v>0.04373206018518518</v>
      </c>
    </row>
    <row r="186">
      <c r="A186" s="4">
        <v>182.0</v>
      </c>
      <c r="B186" s="4" t="s">
        <v>566</v>
      </c>
      <c r="C186" s="4" t="s">
        <v>105</v>
      </c>
      <c r="D186" s="4" t="s">
        <v>567</v>
      </c>
      <c r="E186" s="4" t="s">
        <v>568</v>
      </c>
      <c r="F186" s="4">
        <v>1980.0</v>
      </c>
      <c r="G186" s="4" t="s">
        <v>24</v>
      </c>
      <c r="H186" s="4">
        <v>96.0</v>
      </c>
      <c r="I186" s="5">
        <v>0.09106481481481482</v>
      </c>
      <c r="J186" s="6" t="str">
        <f t="shared" si="1"/>
        <v>#ERROR!</v>
      </c>
      <c r="K186" s="5">
        <v>0.09050613425925925</v>
      </c>
      <c r="L186" s="5">
        <v>0.04422974537037037</v>
      </c>
    </row>
    <row r="187">
      <c r="A187" s="4">
        <v>183.0</v>
      </c>
      <c r="B187" s="4" t="s">
        <v>569</v>
      </c>
      <c r="C187" s="4" t="s">
        <v>50</v>
      </c>
      <c r="D187" s="4" t="s">
        <v>570</v>
      </c>
      <c r="E187" s="4" t="s">
        <v>571</v>
      </c>
      <c r="F187" s="4">
        <v>1985.0</v>
      </c>
      <c r="G187" s="4" t="s">
        <v>24</v>
      </c>
      <c r="H187" s="4">
        <v>97.0</v>
      </c>
      <c r="I187" s="5">
        <v>0.09108796296296297</v>
      </c>
      <c r="J187" s="7" t="str">
        <f t="shared" si="1"/>
        <v>#ERROR!</v>
      </c>
      <c r="K187" s="5">
        <v>0.09092222222222222</v>
      </c>
      <c r="L187" s="5">
        <v>0.041913657407407406</v>
      </c>
    </row>
    <row r="188">
      <c r="A188" s="4">
        <v>184.0</v>
      </c>
      <c r="B188" s="4" t="s">
        <v>572</v>
      </c>
      <c r="C188" s="4" t="s">
        <v>26</v>
      </c>
      <c r="D188" s="4" t="s">
        <v>426</v>
      </c>
      <c r="E188" s="4" t="s">
        <v>573</v>
      </c>
      <c r="F188" s="4">
        <v>1975.0</v>
      </c>
      <c r="G188" s="4" t="s">
        <v>19</v>
      </c>
      <c r="H188" s="4">
        <v>59.0</v>
      </c>
      <c r="I188" s="5">
        <v>0.09136574074074075</v>
      </c>
      <c r="J188" s="6" t="str">
        <f t="shared" si="1"/>
        <v>#ERROR!</v>
      </c>
      <c r="K188" s="5">
        <v>0.09086840277777777</v>
      </c>
      <c r="L188" s="5">
        <v>0.04454421296296296</v>
      </c>
    </row>
    <row r="189">
      <c r="A189" s="4">
        <v>185.0</v>
      </c>
      <c r="B189" s="4" t="s">
        <v>574</v>
      </c>
      <c r="C189" s="4" t="s">
        <v>149</v>
      </c>
      <c r="D189" s="4" t="s">
        <v>575</v>
      </c>
      <c r="E189" s="4" t="s">
        <v>576</v>
      </c>
      <c r="F189" s="4">
        <v>1986.0</v>
      </c>
      <c r="G189" s="4" t="s">
        <v>24</v>
      </c>
      <c r="H189" s="4">
        <v>98.0</v>
      </c>
      <c r="I189" s="5">
        <v>0.09142361111111111</v>
      </c>
      <c r="J189" s="7" t="str">
        <f t="shared" si="1"/>
        <v>#ERROR!</v>
      </c>
      <c r="K189" s="5">
        <v>0.09077893518518519</v>
      </c>
      <c r="L189" s="5">
        <v>0.04308043981481482</v>
      </c>
    </row>
    <row r="190">
      <c r="A190" s="4">
        <v>186.0</v>
      </c>
      <c r="B190" s="4" t="s">
        <v>577</v>
      </c>
      <c r="C190" s="4" t="s">
        <v>26</v>
      </c>
      <c r="D190" s="4" t="s">
        <v>578</v>
      </c>
      <c r="E190" s="4" t="s">
        <v>579</v>
      </c>
      <c r="F190" s="4">
        <v>1983.0</v>
      </c>
      <c r="G190" s="4" t="s">
        <v>24</v>
      </c>
      <c r="H190" s="4">
        <v>99.0</v>
      </c>
      <c r="I190" s="5">
        <v>0.09152777777777778</v>
      </c>
      <c r="J190" s="6" t="str">
        <f t="shared" si="1"/>
        <v>#ERROR!</v>
      </c>
      <c r="K190" s="5">
        <v>0.09121886574074074</v>
      </c>
      <c r="L190" s="5">
        <v>0.041522916666666666</v>
      </c>
    </row>
    <row r="191">
      <c r="A191" s="4">
        <v>187.0</v>
      </c>
      <c r="B191" s="4" t="s">
        <v>580</v>
      </c>
      <c r="C191" s="4" t="s">
        <v>145</v>
      </c>
      <c r="D191" s="6"/>
      <c r="E191" s="4" t="s">
        <v>581</v>
      </c>
      <c r="F191" s="4">
        <v>1975.0</v>
      </c>
      <c r="G191" s="4" t="s">
        <v>19</v>
      </c>
      <c r="H191" s="4">
        <v>60.0</v>
      </c>
      <c r="I191" s="5">
        <v>0.0915625</v>
      </c>
      <c r="J191" s="7" t="str">
        <f t="shared" si="1"/>
        <v>#ERROR!</v>
      </c>
      <c r="K191" s="5">
        <v>0.0914738425925926</v>
      </c>
      <c r="L191" s="5">
        <v>0.04217453703703704</v>
      </c>
    </row>
    <row r="192">
      <c r="A192" s="4">
        <v>188.0</v>
      </c>
      <c r="B192" s="4" t="s">
        <v>582</v>
      </c>
      <c r="C192" s="4" t="s">
        <v>145</v>
      </c>
      <c r="D192" s="6"/>
      <c r="E192" s="4" t="s">
        <v>583</v>
      </c>
      <c r="F192" s="4">
        <v>1991.0</v>
      </c>
      <c r="G192" s="4" t="s">
        <v>24</v>
      </c>
      <c r="H192" s="4">
        <v>100.0</v>
      </c>
      <c r="I192" s="5">
        <v>0.09163194444444445</v>
      </c>
      <c r="J192" s="6" t="str">
        <f t="shared" si="1"/>
        <v>#ERROR!</v>
      </c>
      <c r="K192" s="5">
        <v>0.09127060185185185</v>
      </c>
      <c r="L192" s="5">
        <v>0.044990625</v>
      </c>
    </row>
    <row r="193">
      <c r="A193" s="4">
        <v>189.0</v>
      </c>
      <c r="B193" s="4" t="s">
        <v>584</v>
      </c>
      <c r="C193" s="4" t="s">
        <v>38</v>
      </c>
      <c r="D193" s="4" t="s">
        <v>55</v>
      </c>
      <c r="E193" s="4" t="s">
        <v>585</v>
      </c>
      <c r="F193" s="4">
        <v>1965.0</v>
      </c>
      <c r="G193" s="4" t="s">
        <v>78</v>
      </c>
      <c r="H193" s="4">
        <v>26.0</v>
      </c>
      <c r="I193" s="5">
        <v>0.0916550925925926</v>
      </c>
      <c r="J193" s="7" t="str">
        <f t="shared" si="1"/>
        <v>#ERROR!</v>
      </c>
      <c r="K193" s="5">
        <v>0.09118854166666666</v>
      </c>
      <c r="L193" s="5">
        <v>0.04277106481481482</v>
      </c>
    </row>
    <row r="194">
      <c r="A194" s="4">
        <v>190.0</v>
      </c>
      <c r="B194" s="4" t="s">
        <v>586</v>
      </c>
      <c r="C194" s="4" t="s">
        <v>130</v>
      </c>
      <c r="D194" s="4" t="s">
        <v>587</v>
      </c>
      <c r="E194" s="4" t="s">
        <v>588</v>
      </c>
      <c r="F194" s="4">
        <v>1983.0</v>
      </c>
      <c r="G194" s="4" t="s">
        <v>24</v>
      </c>
      <c r="H194" s="4">
        <v>101.0</v>
      </c>
      <c r="I194" s="5">
        <v>0.09171296296296297</v>
      </c>
      <c r="J194" s="6" t="str">
        <f t="shared" si="1"/>
        <v>#ERROR!</v>
      </c>
      <c r="K194" s="5">
        <v>0.09135509259259258</v>
      </c>
      <c r="L194" s="5">
        <v>0.04418020833333333</v>
      </c>
    </row>
    <row r="195">
      <c r="A195" s="4">
        <v>191.0</v>
      </c>
      <c r="B195" s="4" t="s">
        <v>589</v>
      </c>
      <c r="C195" s="4" t="s">
        <v>141</v>
      </c>
      <c r="D195" s="4" t="s">
        <v>590</v>
      </c>
      <c r="E195" s="4" t="s">
        <v>591</v>
      </c>
      <c r="F195" s="4">
        <v>1980.0</v>
      </c>
      <c r="G195" s="4" t="s">
        <v>24</v>
      </c>
      <c r="H195" s="4">
        <v>102.0</v>
      </c>
      <c r="I195" s="5">
        <v>0.09172453703703703</v>
      </c>
      <c r="J195" s="7" t="str">
        <f t="shared" si="1"/>
        <v>#ERROR!</v>
      </c>
      <c r="K195" s="5">
        <v>0.09133229166666666</v>
      </c>
      <c r="L195" s="5">
        <v>0.04392627314814815</v>
      </c>
    </row>
    <row r="196">
      <c r="A196" s="4">
        <v>192.0</v>
      </c>
      <c r="B196" s="4" t="s">
        <v>592</v>
      </c>
      <c r="C196" s="4" t="s">
        <v>16</v>
      </c>
      <c r="D196" s="4" t="s">
        <v>211</v>
      </c>
      <c r="E196" s="4" t="s">
        <v>593</v>
      </c>
      <c r="F196" s="4">
        <v>1984.0</v>
      </c>
      <c r="G196" s="4" t="s">
        <v>24</v>
      </c>
      <c r="H196" s="4">
        <v>103.0</v>
      </c>
      <c r="I196" s="5">
        <v>0.09189814814814815</v>
      </c>
      <c r="J196" s="6" t="str">
        <f t="shared" si="1"/>
        <v>#ERROR!</v>
      </c>
      <c r="K196" s="5">
        <v>0.0914667824074074</v>
      </c>
      <c r="L196" s="5">
        <v>0.04295439814814815</v>
      </c>
    </row>
    <row r="197">
      <c r="A197" s="4">
        <v>193.0</v>
      </c>
      <c r="B197" s="4" t="s">
        <v>204</v>
      </c>
      <c r="C197" s="4" t="s">
        <v>514</v>
      </c>
      <c r="D197" s="4" t="s">
        <v>594</v>
      </c>
      <c r="E197" s="4" t="s">
        <v>595</v>
      </c>
      <c r="F197" s="4">
        <v>1966.0</v>
      </c>
      <c r="G197" s="4" t="s">
        <v>78</v>
      </c>
      <c r="H197" s="4">
        <v>27.0</v>
      </c>
      <c r="I197" s="5">
        <v>0.09190972222222223</v>
      </c>
      <c r="J197" s="7" t="str">
        <f t="shared" si="1"/>
        <v>#ERROR!</v>
      </c>
      <c r="K197" s="5">
        <v>0.09145335648148148</v>
      </c>
      <c r="L197" s="5">
        <v>0.04335775462962963</v>
      </c>
    </row>
    <row r="198">
      <c r="A198" s="4">
        <v>194.0</v>
      </c>
      <c r="B198" s="4" t="s">
        <v>596</v>
      </c>
      <c r="C198" s="4" t="s">
        <v>16</v>
      </c>
      <c r="D198" s="4" t="s">
        <v>597</v>
      </c>
      <c r="E198" s="4" t="s">
        <v>598</v>
      </c>
      <c r="F198" s="4">
        <v>1967.0</v>
      </c>
      <c r="G198" s="4" t="s">
        <v>78</v>
      </c>
      <c r="H198" s="4">
        <v>28.0</v>
      </c>
      <c r="I198" s="5">
        <v>0.09197916666666667</v>
      </c>
      <c r="J198" s="6" t="str">
        <f t="shared" si="1"/>
        <v>#ERROR!</v>
      </c>
      <c r="K198" s="5">
        <v>0.09168333333333333</v>
      </c>
      <c r="L198" s="5">
        <v>0.04396122685185185</v>
      </c>
    </row>
    <row r="199">
      <c r="A199" s="4">
        <v>195.0</v>
      </c>
      <c r="B199" s="4" t="s">
        <v>599</v>
      </c>
      <c r="C199" s="4" t="s">
        <v>600</v>
      </c>
      <c r="D199" s="4" t="s">
        <v>112</v>
      </c>
      <c r="E199" s="4" t="s">
        <v>601</v>
      </c>
      <c r="F199" s="4">
        <v>1959.0</v>
      </c>
      <c r="G199" s="4" t="s">
        <v>78</v>
      </c>
      <c r="H199" s="4">
        <v>29.0</v>
      </c>
      <c r="I199" s="5">
        <v>0.09208333333333334</v>
      </c>
      <c r="J199" s="7" t="str">
        <f t="shared" si="1"/>
        <v>#ERROR!</v>
      </c>
      <c r="K199" s="5">
        <v>0.09169224537037036</v>
      </c>
      <c r="L199" s="5">
        <v>0.04393287037037037</v>
      </c>
    </row>
    <row r="200">
      <c r="A200" s="4">
        <v>196.0</v>
      </c>
      <c r="B200" s="4" t="s">
        <v>602</v>
      </c>
      <c r="C200" s="4" t="s">
        <v>50</v>
      </c>
      <c r="D200" s="4" t="s">
        <v>603</v>
      </c>
      <c r="E200" s="4" t="s">
        <v>604</v>
      </c>
      <c r="F200" s="4">
        <v>1978.0</v>
      </c>
      <c r="G200" s="4" t="s">
        <v>24</v>
      </c>
      <c r="H200" s="4">
        <v>104.0</v>
      </c>
      <c r="I200" s="5">
        <v>0.0921412037037037</v>
      </c>
      <c r="J200" s="6" t="str">
        <f t="shared" si="1"/>
        <v>#ERROR!</v>
      </c>
      <c r="K200" s="5">
        <v>0.09209976851851852</v>
      </c>
      <c r="L200" s="5">
        <v>0.04197893518518519</v>
      </c>
    </row>
    <row r="201">
      <c r="A201" s="4">
        <v>197.0</v>
      </c>
      <c r="B201" s="4" t="s">
        <v>605</v>
      </c>
      <c r="C201" s="4" t="s">
        <v>606</v>
      </c>
      <c r="D201" s="4" t="s">
        <v>323</v>
      </c>
      <c r="E201" s="4" t="s">
        <v>607</v>
      </c>
      <c r="F201" s="4">
        <v>1954.0</v>
      </c>
      <c r="G201" s="4" t="s">
        <v>125</v>
      </c>
      <c r="H201" s="4">
        <v>4.0</v>
      </c>
      <c r="I201" s="5">
        <v>0.09267361111111111</v>
      </c>
      <c r="J201" s="7" t="str">
        <f t="shared" si="1"/>
        <v>#ERROR!</v>
      </c>
      <c r="K201" s="5">
        <v>0.09236041666666667</v>
      </c>
      <c r="L201" s="5">
        <v>0.04448252314814815</v>
      </c>
    </row>
    <row r="202">
      <c r="A202" s="4">
        <v>198.0</v>
      </c>
      <c r="B202" s="4" t="s">
        <v>608</v>
      </c>
      <c r="C202" s="4" t="s">
        <v>155</v>
      </c>
      <c r="D202" s="4" t="s">
        <v>609</v>
      </c>
      <c r="E202" s="4" t="s">
        <v>610</v>
      </c>
      <c r="F202" s="4">
        <v>1970.0</v>
      </c>
      <c r="G202" s="4" t="s">
        <v>19</v>
      </c>
      <c r="H202" s="4">
        <v>61.0</v>
      </c>
      <c r="I202" s="5">
        <v>0.09303240740740741</v>
      </c>
      <c r="J202" s="6" t="str">
        <f t="shared" si="1"/>
        <v>#ERROR!</v>
      </c>
      <c r="K202" s="5">
        <v>0.09261724537037037</v>
      </c>
      <c r="L202" s="5">
        <v>0.04329074074074074</v>
      </c>
    </row>
    <row r="203">
      <c r="A203" s="4">
        <v>199.0</v>
      </c>
      <c r="B203" s="4" t="s">
        <v>118</v>
      </c>
      <c r="C203" s="4" t="s">
        <v>50</v>
      </c>
      <c r="D203" s="4" t="s">
        <v>611</v>
      </c>
      <c r="E203" s="4" t="s">
        <v>612</v>
      </c>
      <c r="F203" s="4">
        <v>1990.0</v>
      </c>
      <c r="G203" s="4" t="s">
        <v>24</v>
      </c>
      <c r="H203" s="4">
        <v>105.0</v>
      </c>
      <c r="I203" s="5">
        <v>0.09416666666666666</v>
      </c>
      <c r="J203" s="7" t="str">
        <f t="shared" si="1"/>
        <v>#ERROR!</v>
      </c>
      <c r="K203" s="5">
        <v>0.09395520833333333</v>
      </c>
      <c r="L203" s="5">
        <v>0.043069444444444445</v>
      </c>
    </row>
    <row r="204">
      <c r="A204" s="4">
        <v>200.0</v>
      </c>
      <c r="B204" s="4" t="s">
        <v>613</v>
      </c>
      <c r="C204" s="4" t="s">
        <v>141</v>
      </c>
      <c r="D204" s="4" t="s">
        <v>614</v>
      </c>
      <c r="E204" s="4" t="s">
        <v>615</v>
      </c>
      <c r="F204" s="4">
        <v>1975.0</v>
      </c>
      <c r="G204" s="4" t="s">
        <v>19</v>
      </c>
      <c r="H204" s="4">
        <v>62.0</v>
      </c>
      <c r="I204" s="5">
        <v>0.0943287037037037</v>
      </c>
      <c r="J204" s="6" t="str">
        <f t="shared" si="1"/>
        <v>#ERROR!</v>
      </c>
      <c r="K204" s="5">
        <v>0.09411157407407407</v>
      </c>
      <c r="L204" s="5">
        <v>0.04461574074074074</v>
      </c>
    </row>
    <row r="205">
      <c r="A205" s="4">
        <v>201.0</v>
      </c>
      <c r="B205" s="4" t="s">
        <v>616</v>
      </c>
      <c r="C205" s="4" t="s">
        <v>141</v>
      </c>
      <c r="D205" s="4" t="s">
        <v>364</v>
      </c>
      <c r="E205" s="4" t="s">
        <v>617</v>
      </c>
      <c r="F205" s="4">
        <v>1967.0</v>
      </c>
      <c r="G205" s="4" t="s">
        <v>78</v>
      </c>
      <c r="H205" s="4">
        <v>30.0</v>
      </c>
      <c r="I205" s="5">
        <v>0.0945949074074074</v>
      </c>
      <c r="J205" s="7" t="str">
        <f t="shared" si="1"/>
        <v>#ERROR!</v>
      </c>
      <c r="K205" s="5">
        <v>0.09442615740740741</v>
      </c>
      <c r="L205" s="5">
        <v>0.043814930555555555</v>
      </c>
    </row>
    <row r="206">
      <c r="A206" s="4">
        <v>202.0</v>
      </c>
      <c r="B206" s="4" t="s">
        <v>618</v>
      </c>
      <c r="C206" s="4" t="s">
        <v>332</v>
      </c>
      <c r="D206" s="4" t="s">
        <v>127</v>
      </c>
      <c r="E206" s="4" t="s">
        <v>619</v>
      </c>
      <c r="F206" s="4">
        <v>1987.0</v>
      </c>
      <c r="G206" s="4" t="s">
        <v>24</v>
      </c>
      <c r="H206" s="4">
        <v>106.0</v>
      </c>
      <c r="I206" s="5">
        <v>0.0946412037037037</v>
      </c>
      <c r="J206" s="6" t="str">
        <f t="shared" si="1"/>
        <v>#ERROR!</v>
      </c>
      <c r="K206" s="5">
        <v>0.09446967592592594</v>
      </c>
      <c r="L206" s="5">
        <v>0.043697453703703704</v>
      </c>
    </row>
    <row r="207">
      <c r="A207" s="4">
        <v>203.0</v>
      </c>
      <c r="B207" s="4" t="s">
        <v>620</v>
      </c>
      <c r="C207" s="4" t="s">
        <v>122</v>
      </c>
      <c r="D207" s="4" t="s">
        <v>112</v>
      </c>
      <c r="E207" s="4" t="s">
        <v>621</v>
      </c>
      <c r="F207" s="4">
        <v>1974.0</v>
      </c>
      <c r="G207" s="4" t="s">
        <v>19</v>
      </c>
      <c r="H207" s="4">
        <v>63.0</v>
      </c>
      <c r="I207" s="5">
        <v>0.09481481481481481</v>
      </c>
      <c r="J207" s="7" t="str">
        <f t="shared" si="1"/>
        <v>#ERROR!</v>
      </c>
      <c r="K207" s="5">
        <v>0.09462835648148149</v>
      </c>
      <c r="L207" s="5">
        <v>0.04376493055555555</v>
      </c>
    </row>
    <row r="208">
      <c r="A208" s="4">
        <v>204.0</v>
      </c>
      <c r="B208" s="4" t="s">
        <v>622</v>
      </c>
      <c r="C208" s="4" t="s">
        <v>623</v>
      </c>
      <c r="D208" s="4" t="s">
        <v>624</v>
      </c>
      <c r="E208" s="4" t="s">
        <v>625</v>
      </c>
      <c r="F208" s="4">
        <v>1989.0</v>
      </c>
      <c r="G208" s="4" t="s">
        <v>24</v>
      </c>
      <c r="H208" s="4">
        <v>107.0</v>
      </c>
      <c r="I208" s="5">
        <v>0.09482638888888889</v>
      </c>
      <c r="J208" s="6" t="str">
        <f t="shared" si="1"/>
        <v>#ERROR!</v>
      </c>
      <c r="K208" s="5">
        <v>0.09442870370370371</v>
      </c>
      <c r="L208" s="5">
        <v>0.04390613425925926</v>
      </c>
    </row>
    <row r="209">
      <c r="A209" s="4">
        <v>205.0</v>
      </c>
      <c r="B209" s="4" t="s">
        <v>67</v>
      </c>
      <c r="C209" s="4" t="s">
        <v>626</v>
      </c>
      <c r="D209" s="4" t="s">
        <v>627</v>
      </c>
      <c r="E209" s="4" t="s">
        <v>628</v>
      </c>
      <c r="F209" s="4">
        <v>1980.0</v>
      </c>
      <c r="G209" s="4" t="s">
        <v>24</v>
      </c>
      <c r="H209" s="4">
        <v>108.0</v>
      </c>
      <c r="I209" s="5">
        <v>0.09489583333333333</v>
      </c>
      <c r="J209" s="7" t="str">
        <f t="shared" si="1"/>
        <v>#ERROR!</v>
      </c>
      <c r="K209" s="5">
        <v>0.09438414351851852</v>
      </c>
      <c r="L209" s="5">
        <v>0.04691875</v>
      </c>
    </row>
    <row r="210">
      <c r="A210" s="4">
        <v>206.0</v>
      </c>
      <c r="B210" s="4" t="s">
        <v>164</v>
      </c>
      <c r="C210" s="4" t="s">
        <v>99</v>
      </c>
      <c r="D210" s="4" t="s">
        <v>629</v>
      </c>
      <c r="E210" s="4" t="s">
        <v>630</v>
      </c>
      <c r="F210" s="4">
        <v>1986.0</v>
      </c>
      <c r="G210" s="4" t="s">
        <v>24</v>
      </c>
      <c r="H210" s="4">
        <v>109.0</v>
      </c>
      <c r="I210" s="5">
        <v>0.09520833333333334</v>
      </c>
      <c r="J210" s="6" t="str">
        <f t="shared" si="1"/>
        <v>#ERROR!</v>
      </c>
      <c r="K210" s="5">
        <v>0.09513807870370371</v>
      </c>
      <c r="L210" s="5">
        <v>0.043642013888888886</v>
      </c>
    </row>
    <row r="211">
      <c r="A211" s="4">
        <v>207.0</v>
      </c>
      <c r="B211" s="4" t="s">
        <v>631</v>
      </c>
      <c r="C211" s="4" t="s">
        <v>514</v>
      </c>
      <c r="D211" s="6"/>
      <c r="E211" s="4" t="s">
        <v>632</v>
      </c>
      <c r="F211" s="4">
        <v>1972.0</v>
      </c>
      <c r="G211" s="4" t="s">
        <v>19</v>
      </c>
      <c r="H211" s="4">
        <v>64.0</v>
      </c>
      <c r="I211" s="5">
        <v>0.09546296296296296</v>
      </c>
      <c r="J211" s="7" t="str">
        <f t="shared" si="1"/>
        <v>#ERROR!</v>
      </c>
      <c r="K211" s="5">
        <v>0.0952375</v>
      </c>
      <c r="L211" s="5">
        <v>0.04458287037037037</v>
      </c>
    </row>
    <row r="212">
      <c r="A212" s="4">
        <v>208.0</v>
      </c>
      <c r="B212" s="4" t="s">
        <v>633</v>
      </c>
      <c r="C212" s="4" t="s">
        <v>145</v>
      </c>
      <c r="D212" s="4" t="s">
        <v>634</v>
      </c>
      <c r="E212" s="4" t="s">
        <v>635</v>
      </c>
      <c r="F212" s="4">
        <v>1981.0</v>
      </c>
      <c r="G212" s="4" t="s">
        <v>24</v>
      </c>
      <c r="H212" s="4">
        <v>110.0</v>
      </c>
      <c r="I212" s="5">
        <v>0.09554398148148148</v>
      </c>
      <c r="J212" s="6" t="str">
        <f t="shared" si="1"/>
        <v>#ERROR!</v>
      </c>
      <c r="K212" s="5">
        <v>0.09511585648148148</v>
      </c>
      <c r="L212" s="5">
        <v>0.04539108796296296</v>
      </c>
    </row>
    <row r="213">
      <c r="A213" s="4">
        <v>209.0</v>
      </c>
      <c r="B213" s="4" t="s">
        <v>636</v>
      </c>
      <c r="C213" s="4" t="s">
        <v>222</v>
      </c>
      <c r="D213" s="4" t="s">
        <v>637</v>
      </c>
      <c r="E213" s="4" t="s">
        <v>638</v>
      </c>
      <c r="F213" s="4">
        <v>1977.0</v>
      </c>
      <c r="G213" s="4" t="s">
        <v>19</v>
      </c>
      <c r="H213" s="4">
        <v>65.0</v>
      </c>
      <c r="I213" s="5">
        <v>0.09560185185185185</v>
      </c>
      <c r="J213" s="7" t="str">
        <f t="shared" si="1"/>
        <v>#ERROR!</v>
      </c>
      <c r="K213" s="5">
        <v>0.09501076388888889</v>
      </c>
      <c r="L213" s="5">
        <v>0.04718009259259259</v>
      </c>
    </row>
    <row r="214">
      <c r="A214" s="4">
        <v>210.0</v>
      </c>
      <c r="B214" s="4" t="s">
        <v>639</v>
      </c>
      <c r="C214" s="4" t="s">
        <v>155</v>
      </c>
      <c r="D214" s="4" t="s">
        <v>640</v>
      </c>
      <c r="E214" s="4" t="s">
        <v>641</v>
      </c>
      <c r="F214" s="4">
        <v>1982.0</v>
      </c>
      <c r="G214" s="4" t="s">
        <v>24</v>
      </c>
      <c r="H214" s="4">
        <v>111.0</v>
      </c>
      <c r="I214" s="5">
        <v>0.09570601851851852</v>
      </c>
      <c r="J214" s="6" t="str">
        <f t="shared" si="1"/>
        <v>#ERROR!</v>
      </c>
      <c r="K214" s="5">
        <v>0.09513506944444444</v>
      </c>
      <c r="L214" s="5">
        <v>0.04610173611111111</v>
      </c>
    </row>
    <row r="215">
      <c r="A215" s="4">
        <v>211.0</v>
      </c>
      <c r="B215" s="4" t="s">
        <v>642</v>
      </c>
      <c r="C215" s="4" t="s">
        <v>96</v>
      </c>
      <c r="D215" s="4" t="s">
        <v>72</v>
      </c>
      <c r="E215" s="4" t="s">
        <v>643</v>
      </c>
      <c r="F215" s="4">
        <v>1951.0</v>
      </c>
      <c r="G215" s="4" t="s">
        <v>125</v>
      </c>
      <c r="H215" s="4">
        <v>5.0</v>
      </c>
      <c r="I215" s="5">
        <v>0.09583333333333334</v>
      </c>
      <c r="J215" s="7" t="str">
        <f t="shared" si="1"/>
        <v>#ERROR!</v>
      </c>
      <c r="K215" s="5">
        <v>0.0956744212962963</v>
      </c>
      <c r="L215" s="5">
        <v>0.04522430555555556</v>
      </c>
    </row>
    <row r="216">
      <c r="A216" s="4">
        <v>212.0</v>
      </c>
      <c r="B216" s="4" t="s">
        <v>644</v>
      </c>
      <c r="C216" s="4" t="s">
        <v>149</v>
      </c>
      <c r="D216" s="4" t="s">
        <v>645</v>
      </c>
      <c r="E216" s="4" t="s">
        <v>646</v>
      </c>
      <c r="F216" s="4">
        <v>1983.0</v>
      </c>
      <c r="G216" s="4" t="s">
        <v>24</v>
      </c>
      <c r="H216" s="4">
        <v>112.0</v>
      </c>
      <c r="I216" s="5">
        <v>0.09592592592592593</v>
      </c>
      <c r="J216" s="6" t="str">
        <f t="shared" si="1"/>
        <v>#ERROR!</v>
      </c>
      <c r="K216" s="5">
        <v>0.0954758101851852</v>
      </c>
      <c r="L216" s="5">
        <v>0.045549537037037034</v>
      </c>
    </row>
    <row r="217">
      <c r="A217" s="4">
        <v>213.0</v>
      </c>
      <c r="B217" s="4" t="s">
        <v>644</v>
      </c>
      <c r="C217" s="4" t="s">
        <v>46</v>
      </c>
      <c r="D217" s="4" t="s">
        <v>645</v>
      </c>
      <c r="E217" s="4" t="s">
        <v>647</v>
      </c>
      <c r="F217" s="4">
        <v>1984.0</v>
      </c>
      <c r="G217" s="4" t="s">
        <v>24</v>
      </c>
      <c r="H217" s="4">
        <v>113.0</v>
      </c>
      <c r="I217" s="5">
        <v>0.0959375</v>
      </c>
      <c r="J217" s="7" t="str">
        <f t="shared" si="1"/>
        <v>#ERROR!</v>
      </c>
      <c r="L217" s="5">
        <v>0.04556365740740741</v>
      </c>
    </row>
    <row r="218">
      <c r="A218" s="4">
        <v>214.0</v>
      </c>
      <c r="B218" s="4" t="s">
        <v>648</v>
      </c>
      <c r="C218" s="4" t="s">
        <v>161</v>
      </c>
      <c r="D218" s="4" t="s">
        <v>102</v>
      </c>
      <c r="E218" s="4" t="s">
        <v>649</v>
      </c>
      <c r="F218" s="4">
        <v>1981.0</v>
      </c>
      <c r="G218" s="4" t="s">
        <v>24</v>
      </c>
      <c r="H218" s="4">
        <v>114.0</v>
      </c>
      <c r="I218" s="5">
        <v>0.09621527777777777</v>
      </c>
      <c r="J218" s="6" t="str">
        <f t="shared" si="1"/>
        <v>#ERROR!</v>
      </c>
      <c r="K218" s="5">
        <v>0.09609166666666666</v>
      </c>
      <c r="L218" s="5">
        <v>0.04420717592592593</v>
      </c>
    </row>
    <row r="219">
      <c r="A219" s="4">
        <v>215.0</v>
      </c>
      <c r="B219" s="4" t="s">
        <v>650</v>
      </c>
      <c r="C219" s="4" t="s">
        <v>651</v>
      </c>
      <c r="D219" s="4" t="s">
        <v>112</v>
      </c>
      <c r="E219" s="4" t="s">
        <v>652</v>
      </c>
      <c r="F219" s="4">
        <v>1968.0</v>
      </c>
      <c r="G219" s="4" t="s">
        <v>19</v>
      </c>
      <c r="H219" s="4">
        <v>66.0</v>
      </c>
      <c r="I219" s="5">
        <v>0.09660879629629629</v>
      </c>
      <c r="J219" s="7" t="str">
        <f t="shared" si="1"/>
        <v>#ERROR!</v>
      </c>
      <c r="K219" s="5">
        <v>0.09629039351851852</v>
      </c>
      <c r="L219" s="5">
        <v>0.04557615740740741</v>
      </c>
    </row>
    <row r="220">
      <c r="A220" s="4">
        <v>216.0</v>
      </c>
      <c r="B220" s="4" t="s">
        <v>653</v>
      </c>
      <c r="C220" s="4" t="s">
        <v>145</v>
      </c>
      <c r="D220" s="4" t="s">
        <v>654</v>
      </c>
      <c r="E220" s="4" t="s">
        <v>655</v>
      </c>
      <c r="F220" s="4">
        <v>1981.0</v>
      </c>
      <c r="G220" s="4" t="s">
        <v>24</v>
      </c>
      <c r="H220" s="4">
        <v>115.0</v>
      </c>
      <c r="I220" s="5">
        <v>0.0966550925925926</v>
      </c>
      <c r="J220" s="6" t="str">
        <f t="shared" si="1"/>
        <v>#ERROR!</v>
      </c>
      <c r="K220" s="5">
        <v>0.0964704861111111</v>
      </c>
      <c r="L220" s="5">
        <v>0.04383275462962963</v>
      </c>
    </row>
    <row r="221">
      <c r="A221" s="4">
        <v>217.0</v>
      </c>
      <c r="B221" s="4" t="s">
        <v>656</v>
      </c>
      <c r="C221" s="4" t="s">
        <v>38</v>
      </c>
      <c r="D221" s="6"/>
      <c r="E221" s="4" t="s">
        <v>657</v>
      </c>
      <c r="F221" s="4">
        <v>1960.0</v>
      </c>
      <c r="G221" s="4" t="s">
        <v>78</v>
      </c>
      <c r="H221" s="4">
        <v>31.0</v>
      </c>
      <c r="I221" s="5">
        <v>0.09730324074074075</v>
      </c>
      <c r="J221" s="7" t="str">
        <f t="shared" si="1"/>
        <v>#ERROR!</v>
      </c>
      <c r="K221" s="5">
        <v>0.09691736111111111</v>
      </c>
      <c r="L221" s="5">
        <v>0.04643240740740741</v>
      </c>
    </row>
    <row r="222">
      <c r="A222" s="4">
        <v>218.0</v>
      </c>
      <c r="B222" s="4" t="s">
        <v>658</v>
      </c>
      <c r="C222" s="4" t="s">
        <v>50</v>
      </c>
      <c r="D222" s="4" t="s">
        <v>659</v>
      </c>
      <c r="E222" s="4" t="s">
        <v>660</v>
      </c>
      <c r="F222" s="4">
        <v>1977.0</v>
      </c>
      <c r="G222" s="4" t="s">
        <v>19</v>
      </c>
      <c r="H222" s="4">
        <v>67.0</v>
      </c>
      <c r="I222" s="5">
        <v>0.0974074074074074</v>
      </c>
      <c r="J222" s="6" t="str">
        <f t="shared" si="1"/>
        <v>#ERROR!</v>
      </c>
      <c r="K222" s="5">
        <v>0.09716481481481483</v>
      </c>
      <c r="L222" s="5">
        <v>0.04587453703703703</v>
      </c>
    </row>
    <row r="223">
      <c r="A223" s="4">
        <v>219.0</v>
      </c>
      <c r="B223" s="4" t="s">
        <v>661</v>
      </c>
      <c r="C223" s="4" t="s">
        <v>662</v>
      </c>
      <c r="D223" s="4" t="s">
        <v>112</v>
      </c>
      <c r="E223" s="4" t="s">
        <v>663</v>
      </c>
      <c r="F223" s="4">
        <v>1977.0</v>
      </c>
      <c r="G223" s="4" t="s">
        <v>19</v>
      </c>
      <c r="H223" s="4">
        <v>68.0</v>
      </c>
      <c r="I223" s="5">
        <v>0.09756944444444444</v>
      </c>
      <c r="J223" s="7" t="str">
        <f t="shared" si="1"/>
        <v>#ERROR!</v>
      </c>
      <c r="K223" s="5">
        <v>0.09700798611111111</v>
      </c>
      <c r="L223" s="5">
        <v>0.044369328703703706</v>
      </c>
    </row>
    <row r="224">
      <c r="A224" s="4">
        <v>220.0</v>
      </c>
      <c r="B224" s="4" t="s">
        <v>228</v>
      </c>
      <c r="C224" s="4" t="s">
        <v>664</v>
      </c>
      <c r="D224" s="4" t="s">
        <v>665</v>
      </c>
      <c r="E224" s="4" t="s">
        <v>666</v>
      </c>
      <c r="F224" s="4">
        <v>1947.0</v>
      </c>
      <c r="G224" s="4" t="s">
        <v>667</v>
      </c>
      <c r="H224" s="4">
        <v>1.0</v>
      </c>
      <c r="I224" s="5">
        <v>0.09759259259259259</v>
      </c>
      <c r="J224" s="6" t="str">
        <f t="shared" si="1"/>
        <v>#ERROR!</v>
      </c>
      <c r="K224" s="5">
        <v>0.09735636574074075</v>
      </c>
      <c r="L224" s="5">
        <v>0.04562939814814815</v>
      </c>
    </row>
    <row r="225">
      <c r="A225" s="4">
        <v>221.0</v>
      </c>
      <c r="B225" s="4" t="s">
        <v>668</v>
      </c>
      <c r="C225" s="4" t="s">
        <v>332</v>
      </c>
      <c r="D225" s="4" t="s">
        <v>669</v>
      </c>
      <c r="E225" s="4" t="s">
        <v>670</v>
      </c>
      <c r="F225" s="4">
        <v>1964.0</v>
      </c>
      <c r="G225" s="4" t="s">
        <v>78</v>
      </c>
      <c r="H225" s="4">
        <v>32.0</v>
      </c>
      <c r="I225" s="5">
        <v>0.09778935185185185</v>
      </c>
      <c r="J225" s="7" t="str">
        <f t="shared" si="1"/>
        <v>#ERROR!</v>
      </c>
      <c r="K225" s="5">
        <v>0.09716689814814813</v>
      </c>
      <c r="L225" s="5">
        <v>0.04772696759259259</v>
      </c>
    </row>
    <row r="226">
      <c r="A226" s="4">
        <v>222.0</v>
      </c>
      <c r="B226" s="4" t="s">
        <v>671</v>
      </c>
      <c r="C226" s="4" t="s">
        <v>672</v>
      </c>
      <c r="D226" s="4" t="s">
        <v>673</v>
      </c>
      <c r="E226" s="4" t="s">
        <v>674</v>
      </c>
      <c r="F226" s="4">
        <v>1967.0</v>
      </c>
      <c r="G226" s="4" t="s">
        <v>78</v>
      </c>
      <c r="H226" s="4">
        <v>33.0</v>
      </c>
      <c r="I226" s="5">
        <v>0.09783564814814814</v>
      </c>
      <c r="J226" s="6" t="str">
        <f t="shared" si="1"/>
        <v>#ERROR!</v>
      </c>
      <c r="K226" s="5">
        <v>0.09760659722222222</v>
      </c>
      <c r="L226" s="5">
        <v>0.045819328703703706</v>
      </c>
    </row>
    <row r="227">
      <c r="A227" s="4">
        <v>223.0</v>
      </c>
      <c r="B227" s="4" t="s">
        <v>675</v>
      </c>
      <c r="C227" s="4" t="s">
        <v>339</v>
      </c>
      <c r="D227" s="4" t="s">
        <v>676</v>
      </c>
      <c r="E227" s="4" t="s">
        <v>677</v>
      </c>
      <c r="F227" s="4">
        <v>1977.0</v>
      </c>
      <c r="G227" s="4" t="s">
        <v>19</v>
      </c>
      <c r="H227" s="4">
        <v>69.0</v>
      </c>
      <c r="I227" s="5">
        <v>0.09785879629629629</v>
      </c>
      <c r="J227" s="7" t="str">
        <f t="shared" si="1"/>
        <v>#ERROR!</v>
      </c>
      <c r="K227" s="5">
        <v>0.09766226851851853</v>
      </c>
      <c r="L227" s="5">
        <v>0.044673611111111115</v>
      </c>
    </row>
    <row r="228">
      <c r="A228" s="4">
        <v>224.0</v>
      </c>
      <c r="B228" s="4" t="s">
        <v>678</v>
      </c>
      <c r="C228" s="4" t="s">
        <v>145</v>
      </c>
      <c r="D228" s="4" t="s">
        <v>679</v>
      </c>
      <c r="E228" s="4" t="s">
        <v>680</v>
      </c>
      <c r="F228" s="4">
        <v>1981.0</v>
      </c>
      <c r="G228" s="4" t="s">
        <v>24</v>
      </c>
      <c r="H228" s="4">
        <v>116.0</v>
      </c>
      <c r="I228" s="5">
        <v>0.0979050925925926</v>
      </c>
      <c r="J228" s="6" t="str">
        <f t="shared" si="1"/>
        <v>#ERROR!</v>
      </c>
      <c r="K228" s="5">
        <v>0.09723703703703704</v>
      </c>
      <c r="L228" s="5">
        <v>0.04692164351851852</v>
      </c>
    </row>
    <row r="229">
      <c r="A229" s="4">
        <v>225.0</v>
      </c>
      <c r="B229" s="4" t="s">
        <v>681</v>
      </c>
      <c r="C229" s="4" t="s">
        <v>50</v>
      </c>
      <c r="D229" s="6"/>
      <c r="E229" s="4" t="s">
        <v>682</v>
      </c>
      <c r="F229" s="4">
        <v>1977.0</v>
      </c>
      <c r="G229" s="4" t="s">
        <v>19</v>
      </c>
      <c r="H229" s="4">
        <v>70.0</v>
      </c>
      <c r="I229" s="5">
        <v>0.09821759259259259</v>
      </c>
      <c r="J229" s="7" t="str">
        <f t="shared" si="1"/>
        <v>#ERROR!</v>
      </c>
      <c r="K229" s="5">
        <v>0.09799259259259259</v>
      </c>
      <c r="L229" s="5">
        <v>0.04554293981481481</v>
      </c>
    </row>
    <row r="230">
      <c r="A230" s="4">
        <v>226.0</v>
      </c>
      <c r="B230" s="4" t="s">
        <v>683</v>
      </c>
      <c r="C230" s="4" t="s">
        <v>141</v>
      </c>
      <c r="D230" s="4" t="s">
        <v>102</v>
      </c>
      <c r="E230" s="4" t="s">
        <v>684</v>
      </c>
      <c r="F230" s="4">
        <v>1989.0</v>
      </c>
      <c r="G230" s="4" t="s">
        <v>24</v>
      </c>
      <c r="H230" s="4">
        <v>117.0</v>
      </c>
      <c r="I230" s="5">
        <v>0.09848379629629629</v>
      </c>
      <c r="J230" s="6" t="str">
        <f t="shared" si="1"/>
        <v>#ERROR!</v>
      </c>
      <c r="K230" s="5">
        <v>0.09823414351851852</v>
      </c>
      <c r="L230" s="5">
        <v>0.04567037037037037</v>
      </c>
    </row>
    <row r="231">
      <c r="A231" s="4">
        <v>227.0</v>
      </c>
      <c r="B231" s="4" t="s">
        <v>685</v>
      </c>
      <c r="C231" s="4" t="s">
        <v>626</v>
      </c>
      <c r="D231" s="4" t="s">
        <v>686</v>
      </c>
      <c r="E231" s="4" t="s">
        <v>687</v>
      </c>
      <c r="F231" s="4">
        <v>1984.0</v>
      </c>
      <c r="G231" s="4" t="s">
        <v>24</v>
      </c>
      <c r="H231" s="4">
        <v>118.0</v>
      </c>
      <c r="I231" s="5">
        <v>0.09886574074074074</v>
      </c>
      <c r="J231" s="7" t="str">
        <f t="shared" si="1"/>
        <v>#ERROR!</v>
      </c>
      <c r="K231" s="5">
        <v>0.09844872685185184</v>
      </c>
      <c r="L231" s="5">
        <v>0.0459255787037037</v>
      </c>
    </row>
    <row r="232">
      <c r="A232" s="4">
        <v>228.0</v>
      </c>
      <c r="B232" s="4" t="s">
        <v>688</v>
      </c>
      <c r="C232" s="4" t="s">
        <v>689</v>
      </c>
      <c r="D232" s="4" t="s">
        <v>690</v>
      </c>
      <c r="E232" s="4" t="s">
        <v>691</v>
      </c>
      <c r="F232" s="4">
        <v>1986.0</v>
      </c>
      <c r="G232" s="4" t="s">
        <v>24</v>
      </c>
      <c r="H232" s="4">
        <v>119.0</v>
      </c>
      <c r="I232" s="5">
        <v>0.09892361111111111</v>
      </c>
      <c r="J232" s="6" t="str">
        <f t="shared" si="1"/>
        <v>#ERROR!</v>
      </c>
      <c r="K232" s="5">
        <v>0.09869305555555556</v>
      </c>
      <c r="L232" s="5">
        <v>0.04230300925925926</v>
      </c>
    </row>
    <row r="233">
      <c r="A233" s="4">
        <v>229.0</v>
      </c>
      <c r="B233" s="4" t="s">
        <v>692</v>
      </c>
      <c r="C233" s="4" t="s">
        <v>186</v>
      </c>
      <c r="D233" s="4" t="s">
        <v>693</v>
      </c>
      <c r="E233" s="4" t="s">
        <v>694</v>
      </c>
      <c r="F233" s="4">
        <v>1991.0</v>
      </c>
      <c r="G233" s="4" t="s">
        <v>24</v>
      </c>
      <c r="H233" s="4">
        <v>120.0</v>
      </c>
      <c r="I233" s="5">
        <v>0.09953703703703703</v>
      </c>
      <c r="J233" s="7" t="str">
        <f t="shared" si="1"/>
        <v>#ERROR!</v>
      </c>
      <c r="K233" s="5">
        <v>0.0993179398148148</v>
      </c>
      <c r="L233" s="5">
        <v>0.09952638888888889</v>
      </c>
    </row>
    <row r="234">
      <c r="A234" s="4">
        <v>230.0</v>
      </c>
      <c r="B234" s="4" t="s">
        <v>695</v>
      </c>
      <c r="C234" s="4" t="s">
        <v>339</v>
      </c>
      <c r="D234" s="4" t="s">
        <v>696</v>
      </c>
      <c r="E234" s="4" t="s">
        <v>697</v>
      </c>
      <c r="F234" s="4">
        <v>1988.0</v>
      </c>
      <c r="G234" s="4" t="s">
        <v>24</v>
      </c>
      <c r="H234" s="4">
        <v>121.0</v>
      </c>
      <c r="I234" s="5">
        <v>0.0998263888888889</v>
      </c>
      <c r="J234" s="6" t="str">
        <f t="shared" si="1"/>
        <v>#ERROR!</v>
      </c>
      <c r="K234" s="5">
        <v>0.09948287037037036</v>
      </c>
      <c r="L234" s="5">
        <v>0.049743749999999996</v>
      </c>
    </row>
    <row r="235">
      <c r="A235" s="4">
        <v>231.0</v>
      </c>
      <c r="B235" s="4" t="s">
        <v>698</v>
      </c>
      <c r="C235" s="4" t="s">
        <v>105</v>
      </c>
      <c r="D235" s="4" t="s">
        <v>699</v>
      </c>
      <c r="E235" s="4" t="s">
        <v>700</v>
      </c>
      <c r="F235" s="4">
        <v>1980.0</v>
      </c>
      <c r="G235" s="4" t="s">
        <v>24</v>
      </c>
      <c r="H235" s="4">
        <v>122.0</v>
      </c>
      <c r="I235" s="5">
        <v>0.1005324074074074</v>
      </c>
      <c r="J235" s="7" t="str">
        <f t="shared" si="1"/>
        <v>#ERROR!</v>
      </c>
      <c r="K235" s="5">
        <v>0.10007326388888889</v>
      </c>
      <c r="L235" s="5">
        <v>0.047138541666666665</v>
      </c>
    </row>
    <row r="236">
      <c r="A236" s="4">
        <v>232.0</v>
      </c>
      <c r="B236" s="4" t="s">
        <v>701</v>
      </c>
      <c r="C236" s="4" t="s">
        <v>350</v>
      </c>
      <c r="D236" s="4" t="s">
        <v>702</v>
      </c>
      <c r="E236" s="4" t="s">
        <v>703</v>
      </c>
      <c r="F236" s="4">
        <v>1968.0</v>
      </c>
      <c r="G236" s="4" t="s">
        <v>19</v>
      </c>
      <c r="H236" s="4">
        <v>71.0</v>
      </c>
      <c r="I236" s="5">
        <v>0.10090277777777777</v>
      </c>
      <c r="J236" s="6" t="str">
        <f t="shared" si="1"/>
        <v>#ERROR!</v>
      </c>
      <c r="K236" s="5">
        <v>0.10036412037037036</v>
      </c>
      <c r="L236" s="5">
        <v>0.04760439814814815</v>
      </c>
    </row>
    <row r="237">
      <c r="A237" s="4">
        <v>233.0</v>
      </c>
      <c r="B237" s="4" t="s">
        <v>704</v>
      </c>
      <c r="C237" s="4" t="s">
        <v>50</v>
      </c>
      <c r="D237" s="4" t="s">
        <v>590</v>
      </c>
      <c r="E237" s="4" t="s">
        <v>705</v>
      </c>
      <c r="F237" s="4">
        <v>1973.0</v>
      </c>
      <c r="G237" s="4" t="s">
        <v>19</v>
      </c>
      <c r="H237" s="4">
        <v>72.0</v>
      </c>
      <c r="I237" s="5">
        <v>0.10140046296296296</v>
      </c>
      <c r="J237" s="7" t="str">
        <f t="shared" si="1"/>
        <v>#ERROR!</v>
      </c>
      <c r="K237" s="5">
        <v>0.10110416666666666</v>
      </c>
      <c r="L237" s="5">
        <v>0.04768483796296297</v>
      </c>
    </row>
    <row r="238">
      <c r="A238" s="4">
        <v>234.0</v>
      </c>
      <c r="B238" s="4" t="s">
        <v>706</v>
      </c>
      <c r="C238" s="4" t="s">
        <v>99</v>
      </c>
      <c r="D238" s="4" t="s">
        <v>707</v>
      </c>
      <c r="E238" s="4" t="s">
        <v>708</v>
      </c>
      <c r="F238" s="4">
        <v>1970.0</v>
      </c>
      <c r="G238" s="4" t="s">
        <v>19</v>
      </c>
      <c r="H238" s="4">
        <v>73.0</v>
      </c>
      <c r="I238" s="5">
        <v>0.10162037037037037</v>
      </c>
      <c r="J238" s="6" t="str">
        <f t="shared" si="1"/>
        <v>#ERROR!</v>
      </c>
      <c r="K238" s="5">
        <v>0.10122638888888888</v>
      </c>
      <c r="L238" s="5">
        <v>0.04863993055555555</v>
      </c>
    </row>
    <row r="239">
      <c r="A239" s="4">
        <v>235.0</v>
      </c>
      <c r="B239" s="4" t="s">
        <v>709</v>
      </c>
      <c r="C239" s="4" t="s">
        <v>651</v>
      </c>
      <c r="D239" s="4" t="s">
        <v>72</v>
      </c>
      <c r="E239" s="4" t="s">
        <v>710</v>
      </c>
      <c r="F239" s="4">
        <v>1957.0</v>
      </c>
      <c r="G239" s="4" t="s">
        <v>125</v>
      </c>
      <c r="H239" s="4">
        <v>6.0</v>
      </c>
      <c r="I239" s="5">
        <v>0.10175925925925926</v>
      </c>
      <c r="J239" s="7" t="str">
        <f t="shared" si="1"/>
        <v>#ERROR!</v>
      </c>
      <c r="K239" s="5">
        <v>0.10131122685185186</v>
      </c>
      <c r="L239" s="5">
        <v>0.04636875</v>
      </c>
    </row>
    <row r="240">
      <c r="A240" s="4">
        <v>236.0</v>
      </c>
      <c r="B240" s="4" t="s">
        <v>711</v>
      </c>
      <c r="C240" s="4" t="s">
        <v>105</v>
      </c>
      <c r="D240" s="4" t="s">
        <v>409</v>
      </c>
      <c r="E240" s="4" t="s">
        <v>712</v>
      </c>
      <c r="F240" s="4">
        <v>1982.0</v>
      </c>
      <c r="G240" s="4" t="s">
        <v>24</v>
      </c>
      <c r="H240" s="4">
        <v>123.0</v>
      </c>
      <c r="I240" s="5">
        <v>0.1018287037037037</v>
      </c>
      <c r="J240" s="6" t="str">
        <f t="shared" si="1"/>
        <v>#ERROR!</v>
      </c>
      <c r="K240" s="5">
        <v>0.10151851851851852</v>
      </c>
      <c r="L240" s="5">
        <v>0.049254398148148144</v>
      </c>
    </row>
    <row r="241">
      <c r="A241" s="4">
        <v>237.0</v>
      </c>
      <c r="B241" s="4" t="s">
        <v>241</v>
      </c>
      <c r="C241" s="4" t="s">
        <v>339</v>
      </c>
      <c r="D241" s="4" t="s">
        <v>713</v>
      </c>
      <c r="E241" s="4" t="s">
        <v>714</v>
      </c>
      <c r="F241" s="4">
        <v>1972.0</v>
      </c>
      <c r="G241" s="4" t="s">
        <v>19</v>
      </c>
      <c r="H241" s="4">
        <v>74.0</v>
      </c>
      <c r="I241" s="5">
        <v>0.10188657407407407</v>
      </c>
      <c r="J241" s="7" t="str">
        <f t="shared" si="1"/>
        <v>#ERROR!</v>
      </c>
      <c r="K241" s="5">
        <v>0.10182025462962964</v>
      </c>
      <c r="L241" s="5">
        <v>0.045252893518518515</v>
      </c>
    </row>
    <row r="242">
      <c r="A242" s="4">
        <v>238.0</v>
      </c>
      <c r="B242" s="4" t="s">
        <v>715</v>
      </c>
      <c r="C242" s="4" t="s">
        <v>50</v>
      </c>
      <c r="D242" s="4" t="s">
        <v>112</v>
      </c>
      <c r="E242" s="4" t="s">
        <v>716</v>
      </c>
      <c r="F242" s="4">
        <v>1972.0</v>
      </c>
      <c r="G242" s="4" t="s">
        <v>19</v>
      </c>
      <c r="H242" s="4">
        <v>75.0</v>
      </c>
      <c r="I242" s="5">
        <v>0.1019675925925926</v>
      </c>
      <c r="J242" s="6" t="str">
        <f t="shared" si="1"/>
        <v>#ERROR!</v>
      </c>
      <c r="K242" s="5">
        <v>0.10141851851851852</v>
      </c>
      <c r="L242" s="5">
        <v>0.04765405092592593</v>
      </c>
    </row>
    <row r="243">
      <c r="A243" s="4">
        <v>239.0</v>
      </c>
      <c r="B243" s="4" t="s">
        <v>717</v>
      </c>
      <c r="C243" s="4" t="s">
        <v>93</v>
      </c>
      <c r="D243" s="6"/>
      <c r="E243" s="4" t="s">
        <v>718</v>
      </c>
      <c r="F243" s="4">
        <v>1979.0</v>
      </c>
      <c r="G243" s="4" t="s">
        <v>24</v>
      </c>
      <c r="H243" s="4">
        <v>124.0</v>
      </c>
      <c r="I243" s="5">
        <v>0.10201388888888889</v>
      </c>
      <c r="J243" s="7" t="str">
        <f t="shared" si="1"/>
        <v>#ERROR!</v>
      </c>
      <c r="K243" s="5">
        <v>0.10165231481481482</v>
      </c>
      <c r="L243" s="5">
        <v>0.04609421296296296</v>
      </c>
    </row>
    <row r="244">
      <c r="A244" s="4">
        <v>240.0</v>
      </c>
      <c r="B244" s="4" t="s">
        <v>294</v>
      </c>
      <c r="C244" s="4" t="s">
        <v>403</v>
      </c>
      <c r="D244" s="4" t="s">
        <v>719</v>
      </c>
      <c r="E244" s="4" t="s">
        <v>720</v>
      </c>
      <c r="F244" s="4">
        <v>1982.0</v>
      </c>
      <c r="G244" s="4" t="s">
        <v>24</v>
      </c>
      <c r="H244" s="4">
        <v>125.0</v>
      </c>
      <c r="I244" s="5">
        <v>0.10262731481481481</v>
      </c>
      <c r="J244" s="6" t="str">
        <f t="shared" si="1"/>
        <v>#ERROR!</v>
      </c>
      <c r="K244" s="5">
        <v>0.10235127314814814</v>
      </c>
      <c r="L244" s="5">
        <v>0.04612175925925926</v>
      </c>
    </row>
    <row r="245">
      <c r="A245" s="4">
        <v>241.0</v>
      </c>
      <c r="B245" s="4" t="s">
        <v>721</v>
      </c>
      <c r="C245" s="4" t="s">
        <v>42</v>
      </c>
      <c r="D245" s="4" t="s">
        <v>55</v>
      </c>
      <c r="E245" s="4" t="s">
        <v>722</v>
      </c>
      <c r="F245" s="4">
        <v>1971.0</v>
      </c>
      <c r="G245" s="4" t="s">
        <v>19</v>
      </c>
      <c r="H245" s="4">
        <v>76.0</v>
      </c>
      <c r="I245" s="5">
        <v>0.10293981481481482</v>
      </c>
      <c r="J245" s="7" t="str">
        <f t="shared" si="1"/>
        <v>#ERROR!</v>
      </c>
      <c r="K245" s="5">
        <v>0.1023173611111111</v>
      </c>
      <c r="L245" s="5">
        <v>0.04815324074074074</v>
      </c>
    </row>
    <row r="246">
      <c r="A246" s="4">
        <v>242.0</v>
      </c>
      <c r="B246" s="4" t="s">
        <v>723</v>
      </c>
      <c r="C246" s="4" t="s">
        <v>155</v>
      </c>
      <c r="D246" s="6"/>
      <c r="E246" s="4" t="s">
        <v>724</v>
      </c>
      <c r="F246" s="4">
        <v>1987.0</v>
      </c>
      <c r="G246" s="4" t="s">
        <v>24</v>
      </c>
      <c r="H246" s="4">
        <v>126.0</v>
      </c>
      <c r="I246" s="5">
        <v>0.10297453703703703</v>
      </c>
      <c r="J246" s="6" t="str">
        <f t="shared" si="1"/>
        <v>#ERROR!</v>
      </c>
      <c r="K246" s="5">
        <v>0.10267777777777778</v>
      </c>
      <c r="L246" s="5">
        <v>0.04363287037037037</v>
      </c>
    </row>
    <row r="247">
      <c r="A247" s="4">
        <v>243.0</v>
      </c>
      <c r="B247" s="4" t="s">
        <v>725</v>
      </c>
      <c r="C247" s="4" t="s">
        <v>119</v>
      </c>
      <c r="D247" s="4" t="s">
        <v>726</v>
      </c>
      <c r="E247" s="4" t="s">
        <v>727</v>
      </c>
      <c r="F247" s="4">
        <v>1977.0</v>
      </c>
      <c r="G247" s="4" t="s">
        <v>19</v>
      </c>
      <c r="H247" s="4">
        <v>77.0</v>
      </c>
      <c r="I247" s="5">
        <v>0.10302083333333334</v>
      </c>
      <c r="J247" s="7" t="str">
        <f t="shared" si="1"/>
        <v>#ERROR!</v>
      </c>
      <c r="K247" s="5">
        <v>0.10238564814814816</v>
      </c>
      <c r="L247" s="5">
        <v>0.04846967592592592</v>
      </c>
    </row>
    <row r="248">
      <c r="A248" s="4">
        <v>244.0</v>
      </c>
      <c r="B248" s="4" t="s">
        <v>728</v>
      </c>
      <c r="C248" s="4" t="s">
        <v>71</v>
      </c>
      <c r="D248" s="4" t="s">
        <v>55</v>
      </c>
      <c r="E248" s="4" t="s">
        <v>729</v>
      </c>
      <c r="F248" s="4">
        <v>1964.0</v>
      </c>
      <c r="G248" s="4" t="s">
        <v>78</v>
      </c>
      <c r="H248" s="4">
        <v>34.0</v>
      </c>
      <c r="I248" s="5">
        <v>0.10417824074074074</v>
      </c>
      <c r="J248" s="6" t="str">
        <f t="shared" si="1"/>
        <v>#ERROR!</v>
      </c>
      <c r="K248" s="5">
        <v>0.10407673611111111</v>
      </c>
      <c r="L248" s="5">
        <v>0.04799814814814815</v>
      </c>
    </row>
    <row r="249">
      <c r="A249" s="4">
        <v>245.0</v>
      </c>
      <c r="B249" s="4" t="s">
        <v>730</v>
      </c>
      <c r="C249" s="4" t="s">
        <v>332</v>
      </c>
      <c r="D249" s="4" t="s">
        <v>731</v>
      </c>
      <c r="E249" s="4" t="s">
        <v>732</v>
      </c>
      <c r="F249" s="4">
        <v>1960.0</v>
      </c>
      <c r="G249" s="4" t="s">
        <v>78</v>
      </c>
      <c r="H249" s="4">
        <v>35.0</v>
      </c>
      <c r="I249" s="5">
        <v>0.10444444444444445</v>
      </c>
      <c r="J249" s="7" t="str">
        <f t="shared" si="1"/>
        <v>#ERROR!</v>
      </c>
      <c r="K249" s="5">
        <v>0.10407893518518518</v>
      </c>
      <c r="L249" s="5">
        <v>0.04808923611111111</v>
      </c>
    </row>
    <row r="250">
      <c r="A250" s="4">
        <v>246.0</v>
      </c>
      <c r="B250" s="4" t="s">
        <v>733</v>
      </c>
      <c r="C250" s="4" t="s">
        <v>26</v>
      </c>
      <c r="D250" s="6"/>
      <c r="E250" s="4" t="s">
        <v>734</v>
      </c>
      <c r="F250" s="4">
        <v>1980.0</v>
      </c>
      <c r="G250" s="4" t="s">
        <v>24</v>
      </c>
      <c r="H250" s="4">
        <v>127.0</v>
      </c>
      <c r="I250" s="5">
        <v>0.1046875</v>
      </c>
      <c r="J250" s="6" t="str">
        <f t="shared" si="1"/>
        <v>#ERROR!</v>
      </c>
      <c r="K250" s="5">
        <v>0.10443611111111112</v>
      </c>
      <c r="L250" s="5">
        <v>0.049317245370370376</v>
      </c>
    </row>
    <row r="251">
      <c r="A251" s="4">
        <v>247.0</v>
      </c>
      <c r="B251" s="4" t="s">
        <v>735</v>
      </c>
      <c r="C251" s="4" t="s">
        <v>284</v>
      </c>
      <c r="D251" s="4" t="s">
        <v>736</v>
      </c>
      <c r="E251" s="4" t="s">
        <v>737</v>
      </c>
      <c r="F251" s="4">
        <v>1989.0</v>
      </c>
      <c r="G251" s="4" t="s">
        <v>24</v>
      </c>
      <c r="H251" s="4">
        <v>128.0</v>
      </c>
      <c r="I251" s="5">
        <v>0.10488425925925926</v>
      </c>
      <c r="J251" s="7" t="str">
        <f t="shared" si="1"/>
        <v>#ERROR!</v>
      </c>
      <c r="K251" s="5">
        <v>0.10427430555555554</v>
      </c>
      <c r="L251" s="5">
        <v>0.049860416666666664</v>
      </c>
    </row>
    <row r="252">
      <c r="A252" s="4">
        <v>248.0</v>
      </c>
      <c r="B252" s="4" t="s">
        <v>738</v>
      </c>
      <c r="C252" s="4" t="s">
        <v>38</v>
      </c>
      <c r="D252" s="4" t="s">
        <v>72</v>
      </c>
      <c r="E252" s="4" t="s">
        <v>739</v>
      </c>
      <c r="F252" s="4">
        <v>1961.0</v>
      </c>
      <c r="G252" s="4" t="s">
        <v>78</v>
      </c>
      <c r="H252" s="4">
        <v>36.0</v>
      </c>
      <c r="I252" s="5">
        <v>0.10491898148148149</v>
      </c>
      <c r="J252" s="6" t="str">
        <f t="shared" si="1"/>
        <v>#ERROR!</v>
      </c>
      <c r="K252" s="5">
        <v>0.10472592592592592</v>
      </c>
      <c r="L252" s="5">
        <v>0.044914583333333334</v>
      </c>
    </row>
    <row r="253">
      <c r="A253" s="4">
        <v>249.0</v>
      </c>
      <c r="B253" s="4" t="s">
        <v>740</v>
      </c>
      <c r="C253" s="4" t="s">
        <v>186</v>
      </c>
      <c r="D253" s="4" t="s">
        <v>741</v>
      </c>
      <c r="E253" s="4" t="s">
        <v>742</v>
      </c>
      <c r="F253" s="4">
        <v>1971.0</v>
      </c>
      <c r="G253" s="4" t="s">
        <v>19</v>
      </c>
      <c r="H253" s="4">
        <v>78.0</v>
      </c>
      <c r="I253" s="5">
        <v>0.10527777777777778</v>
      </c>
      <c r="J253" s="7" t="str">
        <f t="shared" si="1"/>
        <v>#ERROR!</v>
      </c>
      <c r="K253" s="5">
        <v>0.10506782407407408</v>
      </c>
      <c r="L253" s="5">
        <v>0.04861157407407407</v>
      </c>
    </row>
    <row r="254">
      <c r="A254" s="4">
        <v>250.0</v>
      </c>
      <c r="B254" s="4" t="s">
        <v>743</v>
      </c>
      <c r="C254" s="4" t="s">
        <v>744</v>
      </c>
      <c r="D254" s="4" t="s">
        <v>745</v>
      </c>
      <c r="E254" s="4" t="s">
        <v>746</v>
      </c>
      <c r="F254" s="4">
        <v>1974.0</v>
      </c>
      <c r="G254" s="4" t="s">
        <v>19</v>
      </c>
      <c r="H254" s="4">
        <v>79.0</v>
      </c>
      <c r="I254" s="5">
        <v>0.1053587962962963</v>
      </c>
      <c r="J254" s="6" t="str">
        <f t="shared" si="1"/>
        <v>#ERROR!</v>
      </c>
      <c r="K254" s="5">
        <v>0.10484351851851852</v>
      </c>
      <c r="L254" s="5">
        <v>0.048945833333333334</v>
      </c>
    </row>
    <row r="255">
      <c r="A255" s="4">
        <v>251.0</v>
      </c>
      <c r="B255" s="4" t="s">
        <v>747</v>
      </c>
      <c r="C255" s="4" t="s">
        <v>71</v>
      </c>
      <c r="D255" s="4" t="s">
        <v>748</v>
      </c>
      <c r="E255" s="4" t="s">
        <v>749</v>
      </c>
      <c r="F255" s="4">
        <v>1964.0</v>
      </c>
      <c r="G255" s="4" t="s">
        <v>78</v>
      </c>
      <c r="H255" s="4">
        <v>37.0</v>
      </c>
      <c r="I255" s="5">
        <v>0.10540509259259259</v>
      </c>
      <c r="J255" s="7" t="str">
        <f t="shared" si="1"/>
        <v>#ERROR!</v>
      </c>
      <c r="K255" s="5">
        <v>0.10486805555555556</v>
      </c>
      <c r="L255" s="5">
        <v>0.04730277777777778</v>
      </c>
    </row>
    <row r="256">
      <c r="A256" s="4">
        <v>252.0</v>
      </c>
      <c r="B256" s="4" t="s">
        <v>750</v>
      </c>
      <c r="C256" s="4" t="s">
        <v>149</v>
      </c>
      <c r="D256" s="4" t="s">
        <v>751</v>
      </c>
      <c r="E256" s="4" t="s">
        <v>752</v>
      </c>
      <c r="F256" s="4">
        <v>1976.0</v>
      </c>
      <c r="G256" s="4" t="s">
        <v>19</v>
      </c>
      <c r="H256" s="4">
        <v>80.0</v>
      </c>
      <c r="I256" s="5">
        <v>0.10587962962962963</v>
      </c>
      <c r="J256" s="6" t="str">
        <f t="shared" si="1"/>
        <v>#ERROR!</v>
      </c>
      <c r="K256" s="5">
        <v>0.1054525462962963</v>
      </c>
      <c r="L256" s="5">
        <v>0.10586909722222222</v>
      </c>
    </row>
    <row r="257">
      <c r="A257" s="4">
        <v>253.0</v>
      </c>
      <c r="B257" s="4" t="s">
        <v>668</v>
      </c>
      <c r="C257" s="4" t="s">
        <v>339</v>
      </c>
      <c r="D257" s="4" t="s">
        <v>753</v>
      </c>
      <c r="E257" s="4" t="s">
        <v>754</v>
      </c>
      <c r="F257" s="4">
        <v>1989.0</v>
      </c>
      <c r="G257" s="4" t="s">
        <v>24</v>
      </c>
      <c r="H257" s="4">
        <v>129.0</v>
      </c>
      <c r="I257" s="5">
        <v>0.10596064814814815</v>
      </c>
      <c r="J257" s="7" t="str">
        <f t="shared" si="1"/>
        <v>#ERROR!</v>
      </c>
      <c r="K257" s="5">
        <v>0.10534467592592593</v>
      </c>
      <c r="L257" s="5">
        <v>0.04774328703703704</v>
      </c>
    </row>
    <row r="258">
      <c r="A258" s="4">
        <v>254.0</v>
      </c>
      <c r="B258" s="4" t="s">
        <v>755</v>
      </c>
      <c r="C258" s="4" t="s">
        <v>71</v>
      </c>
      <c r="D258" s="4" t="s">
        <v>756</v>
      </c>
      <c r="E258" s="4" t="s">
        <v>757</v>
      </c>
      <c r="F258" s="4">
        <v>1978.0</v>
      </c>
      <c r="G258" s="4" t="s">
        <v>24</v>
      </c>
      <c r="H258" s="4">
        <v>130.0</v>
      </c>
      <c r="I258" s="5">
        <v>0.10681712962962962</v>
      </c>
      <c r="J258" s="6" t="str">
        <f t="shared" si="1"/>
        <v>#ERROR!</v>
      </c>
      <c r="K258" s="5">
        <v>0.10657314814814815</v>
      </c>
      <c r="L258" s="5">
        <v>0.04823125</v>
      </c>
    </row>
    <row r="259">
      <c r="A259" s="4">
        <v>255.0</v>
      </c>
      <c r="B259" s="4" t="s">
        <v>758</v>
      </c>
      <c r="C259" s="4" t="s">
        <v>448</v>
      </c>
      <c r="D259" s="4" t="s">
        <v>759</v>
      </c>
      <c r="E259" s="4" t="s">
        <v>760</v>
      </c>
      <c r="F259" s="4">
        <v>1963.0</v>
      </c>
      <c r="G259" s="4" t="s">
        <v>78</v>
      </c>
      <c r="H259" s="4">
        <v>38.0</v>
      </c>
      <c r="I259" s="5">
        <v>0.10685185185185185</v>
      </c>
      <c r="J259" s="7" t="str">
        <f t="shared" si="1"/>
        <v>#ERROR!</v>
      </c>
      <c r="K259" s="5">
        <v>0.1063269675925926</v>
      </c>
      <c r="L259" s="5">
        <v>0.05000439814814815</v>
      </c>
    </row>
    <row r="260">
      <c r="A260" s="4">
        <v>256.0</v>
      </c>
      <c r="B260" s="4" t="s">
        <v>761</v>
      </c>
      <c r="C260" s="4" t="s">
        <v>145</v>
      </c>
      <c r="D260" s="4" t="s">
        <v>762</v>
      </c>
      <c r="E260" s="4" t="s">
        <v>763</v>
      </c>
      <c r="F260" s="4">
        <v>1965.0</v>
      </c>
      <c r="G260" s="4" t="s">
        <v>78</v>
      </c>
      <c r="H260" s="4">
        <v>39.0</v>
      </c>
      <c r="I260" s="5">
        <v>0.10695601851851852</v>
      </c>
      <c r="J260" s="6" t="str">
        <f>+1:1:6.1</f>
        <v>#N/A</v>
      </c>
      <c r="K260" s="5">
        <v>0.10631018518518519</v>
      </c>
      <c r="L260" s="5">
        <v>0.05063310185185185</v>
      </c>
    </row>
    <row r="261">
      <c r="A261" s="4">
        <v>257.0</v>
      </c>
      <c r="B261" s="4" t="s">
        <v>764</v>
      </c>
      <c r="C261" s="4" t="s">
        <v>38</v>
      </c>
      <c r="D261" s="4" t="s">
        <v>765</v>
      </c>
      <c r="E261" s="4" t="s">
        <v>766</v>
      </c>
      <c r="F261" s="4">
        <v>1946.0</v>
      </c>
      <c r="G261" s="4" t="s">
        <v>667</v>
      </c>
      <c r="H261" s="4">
        <v>2.0</v>
      </c>
      <c r="I261" s="5">
        <v>0.10787037037037037</v>
      </c>
      <c r="J261" s="7" t="str">
        <f>+1:2:25.58</f>
        <v>#N/A</v>
      </c>
      <c r="K261" s="5">
        <v>0.10779594907407407</v>
      </c>
      <c r="L261" s="5">
        <v>0.04903402777777778</v>
      </c>
    </row>
    <row r="262">
      <c r="A262" s="4">
        <v>258.0</v>
      </c>
      <c r="B262" s="4" t="s">
        <v>179</v>
      </c>
      <c r="C262" s="4" t="s">
        <v>26</v>
      </c>
      <c r="D262" s="6"/>
      <c r="E262" s="4" t="s">
        <v>767</v>
      </c>
      <c r="F262" s="4">
        <v>1986.0</v>
      </c>
      <c r="G262" s="4" t="s">
        <v>24</v>
      </c>
      <c r="H262" s="4">
        <v>131.0</v>
      </c>
      <c r="I262" s="5">
        <v>0.10795138888888889</v>
      </c>
      <c r="J262" s="6" t="str">
        <f>+1:2:32.58</f>
        <v>#N/A</v>
      </c>
      <c r="K262" s="5">
        <v>0.10779652777777779</v>
      </c>
      <c r="L262" s="5">
        <v>0.04861574074074074</v>
      </c>
    </row>
    <row r="263">
      <c r="A263" s="4">
        <v>259.0</v>
      </c>
      <c r="B263" s="4" t="s">
        <v>768</v>
      </c>
      <c r="C263" s="4" t="s">
        <v>145</v>
      </c>
      <c r="D263" s="4" t="s">
        <v>769</v>
      </c>
      <c r="E263" s="4" t="s">
        <v>770</v>
      </c>
      <c r="F263" s="4">
        <v>1993.0</v>
      </c>
      <c r="G263" s="4" t="s">
        <v>24</v>
      </c>
      <c r="H263" s="4">
        <v>132.0</v>
      </c>
      <c r="I263" s="5">
        <v>0.10855324074074074</v>
      </c>
      <c r="J263" s="7" t="str">
        <f>+1:3:23.72</f>
        <v>#N/A</v>
      </c>
      <c r="K263" s="5">
        <v>0.10800601851851852</v>
      </c>
      <c r="L263" s="5">
        <v>0.05290833333333333</v>
      </c>
    </row>
    <row r="264">
      <c r="A264" s="4">
        <v>260.0</v>
      </c>
      <c r="B264" s="4" t="s">
        <v>771</v>
      </c>
      <c r="C264" s="4" t="s">
        <v>141</v>
      </c>
      <c r="D264" s="4" t="s">
        <v>772</v>
      </c>
      <c r="E264" s="4" t="s">
        <v>773</v>
      </c>
      <c r="F264" s="4">
        <v>1966.0</v>
      </c>
      <c r="G264" s="4" t="s">
        <v>78</v>
      </c>
      <c r="H264" s="4">
        <v>40.0</v>
      </c>
      <c r="I264" s="5">
        <v>0.10930555555555556</v>
      </c>
      <c r="J264" s="6" t="str">
        <f>+1:4:29.09</f>
        <v>#N/A</v>
      </c>
      <c r="K264" s="5">
        <v>0.1089662037037037</v>
      </c>
      <c r="L264" s="5">
        <v>0.052228935185185184</v>
      </c>
    </row>
    <row r="265">
      <c r="A265" s="4">
        <v>261.0</v>
      </c>
      <c r="B265" s="4" t="s">
        <v>774</v>
      </c>
      <c r="C265" s="4" t="s">
        <v>775</v>
      </c>
      <c r="D265" s="4" t="s">
        <v>776</v>
      </c>
      <c r="E265" s="4" t="s">
        <v>777</v>
      </c>
      <c r="F265" s="4">
        <v>1979.0</v>
      </c>
      <c r="G265" s="4" t="s">
        <v>24</v>
      </c>
      <c r="H265" s="4">
        <v>133.0</v>
      </c>
      <c r="I265" s="5">
        <v>0.11037037037037037</v>
      </c>
      <c r="J265" s="7" t="str">
        <f>+1:6:1.42</f>
        <v>#N/A</v>
      </c>
      <c r="K265" s="5">
        <v>0.10990185185185186</v>
      </c>
      <c r="L265" s="5">
        <v>0.05157766203703704</v>
      </c>
    </row>
    <row r="266">
      <c r="A266" s="4">
        <v>262.0</v>
      </c>
      <c r="B266" s="4" t="s">
        <v>778</v>
      </c>
      <c r="C266" s="4" t="s">
        <v>89</v>
      </c>
      <c r="D266" s="4" t="s">
        <v>779</v>
      </c>
      <c r="E266" s="4" t="s">
        <v>780</v>
      </c>
      <c r="F266" s="4">
        <v>1971.0</v>
      </c>
      <c r="G266" s="4" t="s">
        <v>19</v>
      </c>
      <c r="H266" s="4">
        <v>81.0</v>
      </c>
      <c r="I266" s="5">
        <v>0.11043981481481481</v>
      </c>
      <c r="J266" s="6" t="str">
        <f>+1:6:6.9</f>
        <v>#N/A</v>
      </c>
      <c r="K266" s="5">
        <v>0.11018923611111112</v>
      </c>
      <c r="L266" s="5">
        <v>0.049720023148148156</v>
      </c>
    </row>
    <row r="267">
      <c r="A267" s="4">
        <v>263.0</v>
      </c>
      <c r="B267" s="4" t="s">
        <v>781</v>
      </c>
      <c r="C267" s="4" t="s">
        <v>141</v>
      </c>
      <c r="D267" s="4" t="s">
        <v>782</v>
      </c>
      <c r="E267" s="4" t="s">
        <v>783</v>
      </c>
      <c r="F267" s="4">
        <v>1955.0</v>
      </c>
      <c r="G267" s="4" t="s">
        <v>125</v>
      </c>
      <c r="H267" s="4">
        <v>7.0</v>
      </c>
      <c r="I267" s="5">
        <v>0.11107638888888889</v>
      </c>
      <c r="J267" s="7" t="str">
        <f>+1:7:2.49</f>
        <v>#N/A</v>
      </c>
      <c r="K267" s="5">
        <v>0.11071249999999999</v>
      </c>
      <c r="L267" s="5">
        <v>0.05280266203703703</v>
      </c>
    </row>
    <row r="268">
      <c r="A268" s="4">
        <v>264.0</v>
      </c>
      <c r="B268" s="4" t="s">
        <v>459</v>
      </c>
      <c r="C268" s="4" t="s">
        <v>16</v>
      </c>
      <c r="D268" s="4" t="s">
        <v>784</v>
      </c>
      <c r="E268" s="4" t="s">
        <v>785</v>
      </c>
      <c r="F268" s="4">
        <v>1973.0</v>
      </c>
      <c r="G268" s="4" t="s">
        <v>19</v>
      </c>
      <c r="H268" s="4">
        <v>82.0</v>
      </c>
      <c r="I268" s="5">
        <v>0.11150462962962963</v>
      </c>
      <c r="J268" s="6" t="str">
        <f>+1:7:39.36</f>
        <v>#N/A</v>
      </c>
      <c r="K268" s="5">
        <v>0.11113356481481482</v>
      </c>
      <c r="L268" s="5">
        <v>0.050286574074074074</v>
      </c>
    </row>
    <row r="269">
      <c r="A269" s="4">
        <v>265.0</v>
      </c>
      <c r="B269" s="4" t="s">
        <v>786</v>
      </c>
      <c r="C269" s="4" t="s">
        <v>99</v>
      </c>
      <c r="D269" s="4" t="s">
        <v>787</v>
      </c>
      <c r="E269" s="4" t="s">
        <v>788</v>
      </c>
      <c r="F269" s="4">
        <v>1970.0</v>
      </c>
      <c r="G269" s="4" t="s">
        <v>19</v>
      </c>
      <c r="H269" s="4">
        <v>83.0</v>
      </c>
      <c r="I269" s="5">
        <v>0.11167824074074074</v>
      </c>
      <c r="J269" s="7" t="str">
        <f>+1:7:54.42</f>
        <v>#N/A</v>
      </c>
      <c r="K269" s="5">
        <v>0.11147858796296296</v>
      </c>
      <c r="L269" s="5">
        <v>0.05130625</v>
      </c>
    </row>
    <row r="270">
      <c r="A270" s="4">
        <v>266.0</v>
      </c>
      <c r="B270" s="4" t="s">
        <v>789</v>
      </c>
      <c r="C270" s="4" t="s">
        <v>790</v>
      </c>
      <c r="D270" s="4" t="s">
        <v>791</v>
      </c>
      <c r="E270" s="4" t="s">
        <v>792</v>
      </c>
      <c r="F270" s="4">
        <v>1978.0</v>
      </c>
      <c r="G270" s="4" t="s">
        <v>24</v>
      </c>
      <c r="H270" s="4">
        <v>134.0</v>
      </c>
      <c r="I270" s="5">
        <v>0.11167824074074074</v>
      </c>
      <c r="J270" s="6" t="str">
        <f>+1:7:54.46</f>
        <v>#N/A</v>
      </c>
      <c r="K270" s="5">
        <v>0.11147881944444445</v>
      </c>
      <c r="L270" s="5">
        <v>0.05154386574074075</v>
      </c>
    </row>
    <row r="271">
      <c r="A271" s="4">
        <v>267.0</v>
      </c>
      <c r="B271" s="4" t="s">
        <v>793</v>
      </c>
      <c r="C271" s="4" t="s">
        <v>50</v>
      </c>
      <c r="D271" s="4" t="s">
        <v>112</v>
      </c>
      <c r="E271" s="4" t="s">
        <v>794</v>
      </c>
      <c r="F271" s="4">
        <v>1980.0</v>
      </c>
      <c r="G271" s="4" t="s">
        <v>24</v>
      </c>
      <c r="H271" s="4">
        <v>135.0</v>
      </c>
      <c r="I271" s="5">
        <v>0.11185185185185186</v>
      </c>
      <c r="J271" s="7" t="str">
        <f>+1:8:9.48</f>
        <v>#N/A</v>
      </c>
      <c r="K271" s="5">
        <v>0.11135752314814816</v>
      </c>
      <c r="L271" s="5">
        <v>0.05209236111111111</v>
      </c>
    </row>
    <row r="272">
      <c r="A272" s="4">
        <v>268.0</v>
      </c>
      <c r="B272" s="4" t="s">
        <v>381</v>
      </c>
      <c r="C272" s="4" t="s">
        <v>119</v>
      </c>
      <c r="D272" s="4" t="s">
        <v>112</v>
      </c>
      <c r="E272" s="4" t="s">
        <v>795</v>
      </c>
      <c r="F272" s="4">
        <v>1975.0</v>
      </c>
      <c r="G272" s="4" t="s">
        <v>19</v>
      </c>
      <c r="H272" s="4">
        <v>84.0</v>
      </c>
      <c r="I272" s="5">
        <v>0.11273148148148149</v>
      </c>
      <c r="J272" s="6" t="str">
        <f>+1:9:25.61</f>
        <v>#N/A</v>
      </c>
      <c r="K272" s="5">
        <v>0.11223298611111111</v>
      </c>
      <c r="L272" s="5">
        <v>0.05244027777777778</v>
      </c>
    </row>
    <row r="273">
      <c r="A273" s="4">
        <v>269.0</v>
      </c>
      <c r="B273" s="4" t="s">
        <v>796</v>
      </c>
      <c r="C273" s="4" t="s">
        <v>797</v>
      </c>
      <c r="D273" s="4" t="s">
        <v>556</v>
      </c>
      <c r="E273" s="4" t="s">
        <v>798</v>
      </c>
      <c r="F273" s="4">
        <v>1979.0</v>
      </c>
      <c r="G273" s="4" t="s">
        <v>24</v>
      </c>
      <c r="H273" s="4">
        <v>136.0</v>
      </c>
      <c r="I273" s="5">
        <v>0.1146412037037037</v>
      </c>
      <c r="J273" s="7" t="str">
        <f>+1:12:10.52</f>
        <v>#N/A</v>
      </c>
      <c r="K273" s="5">
        <v>0.11423622685185185</v>
      </c>
      <c r="L273" s="5">
        <v>0.049719675925925924</v>
      </c>
    </row>
    <row r="274">
      <c r="A274" s="4">
        <v>270.0</v>
      </c>
      <c r="B274" s="4" t="s">
        <v>799</v>
      </c>
      <c r="C274" s="4" t="s">
        <v>145</v>
      </c>
      <c r="D274" s="4" t="s">
        <v>800</v>
      </c>
      <c r="E274" s="4" t="s">
        <v>801</v>
      </c>
      <c r="F274" s="4">
        <v>1963.0</v>
      </c>
      <c r="G274" s="4" t="s">
        <v>78</v>
      </c>
      <c r="H274" s="4">
        <v>41.0</v>
      </c>
      <c r="I274" s="5">
        <v>0.11674768518518519</v>
      </c>
      <c r="J274" s="6" t="str">
        <f>+1:15:11.95</f>
        <v>#N/A</v>
      </c>
      <c r="K274" s="5">
        <v>0.11645729166666667</v>
      </c>
      <c r="L274" s="5">
        <v>0.04841030092592592</v>
      </c>
    </row>
    <row r="275">
      <c r="A275" s="4">
        <v>271.0</v>
      </c>
      <c r="B275" s="4" t="s">
        <v>802</v>
      </c>
      <c r="C275" s="4" t="s">
        <v>514</v>
      </c>
      <c r="D275" s="4" t="s">
        <v>803</v>
      </c>
      <c r="E275" s="4" t="s">
        <v>804</v>
      </c>
      <c r="F275" s="4">
        <v>1957.0</v>
      </c>
      <c r="G275" s="4" t="s">
        <v>125</v>
      </c>
      <c r="H275" s="4">
        <v>8.0</v>
      </c>
      <c r="I275" s="5">
        <v>0.12168981481481482</v>
      </c>
      <c r="J275" s="7" t="str">
        <f>+1:22:19.1</f>
        <v>#N/A</v>
      </c>
      <c r="K275" s="5">
        <v>0.12107326388888888</v>
      </c>
      <c r="L275" s="5">
        <v>0.05648981481481482</v>
      </c>
    </row>
    <row r="276">
      <c r="A276" s="4">
        <v>272.0</v>
      </c>
      <c r="B276" s="4" t="s">
        <v>805</v>
      </c>
      <c r="C276" s="4" t="s">
        <v>145</v>
      </c>
      <c r="D276" s="4" t="s">
        <v>806</v>
      </c>
      <c r="E276" s="4" t="s">
        <v>807</v>
      </c>
      <c r="F276" s="4">
        <v>1990.0</v>
      </c>
      <c r="G276" s="4" t="s">
        <v>24</v>
      </c>
      <c r="H276" s="4">
        <v>137.0</v>
      </c>
      <c r="I276" s="5">
        <v>0.12236111111111111</v>
      </c>
      <c r="J276" s="6" t="str">
        <f>+1:23:17.57</f>
        <v>#N/A</v>
      </c>
      <c r="K276" s="5">
        <v>0.12178206018518518</v>
      </c>
      <c r="L276" s="5">
        <v>0.0513181712962963</v>
      </c>
    </row>
    <row r="277">
      <c r="A277" s="4">
        <v>273.0</v>
      </c>
      <c r="B277" s="4" t="s">
        <v>808</v>
      </c>
      <c r="C277" s="4" t="s">
        <v>809</v>
      </c>
      <c r="D277" s="4" t="s">
        <v>810</v>
      </c>
      <c r="E277" s="4" t="s">
        <v>811</v>
      </c>
      <c r="F277" s="4">
        <v>1965.0</v>
      </c>
      <c r="G277" s="4" t="s">
        <v>78</v>
      </c>
      <c r="H277" s="4">
        <v>42.0</v>
      </c>
      <c r="I277" s="5">
        <v>0.1267939814814815</v>
      </c>
      <c r="J277" t="str">
        <f>+1:29:40.03</f>
        <v>#N/A</v>
      </c>
      <c r="K277" s="5">
        <v>0.12620983796296298</v>
      </c>
      <c r="L277" s="5">
        <v>0.06085347222222222</v>
      </c>
    </row>
    <row r="278">
      <c r="A278" s="4">
        <v>274.0</v>
      </c>
      <c r="B278" s="4" t="s">
        <v>812</v>
      </c>
      <c r="C278" s="4" t="s">
        <v>21</v>
      </c>
      <c r="E278" s="4" t="s">
        <v>813</v>
      </c>
      <c r="F278" s="4">
        <v>1977.0</v>
      </c>
      <c r="G278" s="4" t="s">
        <v>19</v>
      </c>
      <c r="H278" s="4">
        <v>85.0</v>
      </c>
      <c r="I278" s="5">
        <v>0.12859953703703703</v>
      </c>
      <c r="J278" t="str">
        <f>+1:32:15.81</f>
        <v>#N/A</v>
      </c>
      <c r="K278" s="5">
        <v>0.1279548611111111</v>
      </c>
      <c r="L278" s="5">
        <v>0.06066921296296296</v>
      </c>
    </row>
    <row r="279">
      <c r="A279" s="4">
        <v>275.0</v>
      </c>
      <c r="B279" s="4" t="s">
        <v>814</v>
      </c>
      <c r="C279" s="4" t="s">
        <v>38</v>
      </c>
      <c r="D279" s="4" t="s">
        <v>815</v>
      </c>
      <c r="E279" s="4" t="s">
        <v>816</v>
      </c>
      <c r="F279" s="4">
        <v>1953.0</v>
      </c>
      <c r="G279" s="4" t="s">
        <v>125</v>
      </c>
      <c r="H279" s="4">
        <v>9.0</v>
      </c>
      <c r="I279" s="5">
        <v>0.13297453703703704</v>
      </c>
      <c r="J279" t="str">
        <f>+1:38:34.23</f>
        <v>#N/A</v>
      </c>
      <c r="K279" s="5">
        <v>0.13238136574074075</v>
      </c>
      <c r="L279" s="5">
        <v>0.05982418981481482</v>
      </c>
    </row>
    <row r="280">
      <c r="A280" s="4">
        <v>276.0</v>
      </c>
      <c r="B280" s="4" t="s">
        <v>817</v>
      </c>
      <c r="C280" s="4" t="s">
        <v>71</v>
      </c>
      <c r="D280" s="4" t="s">
        <v>818</v>
      </c>
      <c r="E280" s="4" t="s">
        <v>819</v>
      </c>
      <c r="F280" s="4">
        <v>1965.0</v>
      </c>
      <c r="G280" s="4" t="s">
        <v>78</v>
      </c>
      <c r="H280" s="4">
        <v>43.0</v>
      </c>
      <c r="I280" s="5">
        <v>0.13809027777777777</v>
      </c>
      <c r="J280" t="str">
        <f>+1:45:56.24</f>
        <v>#N/A</v>
      </c>
      <c r="K280" s="5">
        <v>0.13741331018518518</v>
      </c>
      <c r="L280" s="5">
        <v>0.06501157407407407</v>
      </c>
    </row>
    <row r="281">
      <c r="A281" s="4">
        <v>277.0</v>
      </c>
      <c r="B281" s="4" t="s">
        <v>820</v>
      </c>
      <c r="C281" s="4" t="s">
        <v>99</v>
      </c>
      <c r="D281" s="4" t="s">
        <v>821</v>
      </c>
      <c r="E281" s="4" t="s">
        <v>822</v>
      </c>
      <c r="F281" s="4">
        <v>1973.0</v>
      </c>
      <c r="G281" s="4" t="s">
        <v>19</v>
      </c>
      <c r="H281" s="4">
        <v>86.0</v>
      </c>
      <c r="I281" s="5">
        <v>0.14122685185185185</v>
      </c>
      <c r="J281" t="str">
        <f>+1:50:27.32</f>
        <v>#N/A</v>
      </c>
      <c r="K281" s="5">
        <v>0.14059953703703704</v>
      </c>
      <c r="L281" s="5">
        <v>0.06430648148148148</v>
      </c>
    </row>
    <row r="282">
      <c r="A282" s="4">
        <v>278.0</v>
      </c>
      <c r="B282" s="4" t="s">
        <v>823</v>
      </c>
      <c r="C282" s="4" t="s">
        <v>80</v>
      </c>
      <c r="D282" s="4" t="s">
        <v>824</v>
      </c>
      <c r="E282" s="4" t="s">
        <v>825</v>
      </c>
      <c r="F282" s="4">
        <v>1974.0</v>
      </c>
      <c r="G282" s="4" t="s">
        <v>19</v>
      </c>
      <c r="H282" s="4">
        <v>87.0</v>
      </c>
      <c r="I282" s="5">
        <v>0.14179398148148148</v>
      </c>
      <c r="J282" t="str">
        <f>+1:51:15.99</f>
        <v>#N/A</v>
      </c>
      <c r="K282" s="5">
        <v>0.14128298611111112</v>
      </c>
      <c r="L282" s="5">
        <v>0.061812268518518516</v>
      </c>
    </row>
    <row r="283">
      <c r="A283" s="4">
        <v>279.0</v>
      </c>
      <c r="B283" s="4" t="s">
        <v>826</v>
      </c>
      <c r="C283" s="4" t="s">
        <v>93</v>
      </c>
      <c r="D283" s="4" t="s">
        <v>827</v>
      </c>
      <c r="E283" s="4" t="s">
        <v>828</v>
      </c>
      <c r="F283" s="4">
        <v>1991.0</v>
      </c>
      <c r="G283" s="4" t="s">
        <v>24</v>
      </c>
      <c r="H283" s="4">
        <v>138.0</v>
      </c>
      <c r="I283" s="5">
        <v>0.14480324074074075</v>
      </c>
      <c r="J283" t="str">
        <f>+1:55:35.72</f>
        <v>#N/A</v>
      </c>
      <c r="K283" s="5">
        <v>0.14444537037037036</v>
      </c>
      <c r="L283" s="5">
        <v>0.06592210648148149</v>
      </c>
    </row>
    <row r="284">
      <c r="A284" s="4">
        <v>280.0</v>
      </c>
      <c r="B284" s="4" t="s">
        <v>829</v>
      </c>
      <c r="C284" s="4" t="s">
        <v>830</v>
      </c>
      <c r="E284" s="4" t="s">
        <v>831</v>
      </c>
      <c r="F284" s="4">
        <v>1979.0</v>
      </c>
      <c r="G284" s="4" t="s">
        <v>24</v>
      </c>
      <c r="H284" s="4">
        <v>139.0</v>
      </c>
      <c r="I284" s="5">
        <v>0.14645833333333333</v>
      </c>
      <c r="J284" t="str">
        <f>+1:57:58.99</f>
        <v>#N/A</v>
      </c>
      <c r="K284" s="5">
        <v>0.14611238425925926</v>
      </c>
      <c r="L284" s="5">
        <v>0.06404710648148149</v>
      </c>
    </row>
    <row r="285">
      <c r="A285" s="4">
        <v>281.0</v>
      </c>
      <c r="B285" s="4" t="s">
        <v>832</v>
      </c>
      <c r="C285" s="4" t="s">
        <v>339</v>
      </c>
      <c r="E285" s="4" t="s">
        <v>833</v>
      </c>
      <c r="F285" s="4">
        <v>1974.0</v>
      </c>
      <c r="G285" s="4" t="s">
        <v>19</v>
      </c>
      <c r="H285" s="4">
        <v>88.0</v>
      </c>
      <c r="I285" s="5">
        <v>0.1541435185185185</v>
      </c>
      <c r="J285" t="str">
        <f>+2:9:3.11</f>
        <v>#N/A</v>
      </c>
      <c r="K285" s="5">
        <v>0.1537111111111111</v>
      </c>
      <c r="L285" s="5">
        <v>0.06607766203703704</v>
      </c>
    </row>
    <row r="286">
      <c r="A286" s="6"/>
      <c r="B286" s="4" t="s">
        <v>834</v>
      </c>
      <c r="C286" s="4" t="s">
        <v>42</v>
      </c>
      <c r="D286" s="4" t="s">
        <v>835</v>
      </c>
      <c r="E286" s="4" t="s">
        <v>836</v>
      </c>
      <c r="F286" s="4">
        <v>1982.0</v>
      </c>
      <c r="G286" s="4" t="s">
        <v>24</v>
      </c>
      <c r="H286" s="6"/>
      <c r="I286" s="4" t="s">
        <v>837</v>
      </c>
      <c r="J286" s="6"/>
    </row>
    <row r="287">
      <c r="A287" s="6"/>
      <c r="B287" s="4"/>
      <c r="C287" s="4"/>
      <c r="D287" s="4"/>
      <c r="E287" s="4"/>
      <c r="F287" s="4"/>
      <c r="G287" s="4"/>
      <c r="H287" s="4"/>
      <c r="I287" s="5"/>
    </row>
    <row r="288">
      <c r="A288" s="1" t="s">
        <v>0</v>
      </c>
      <c r="B288" s="9"/>
      <c r="C288" s="9"/>
      <c r="D288" s="9"/>
      <c r="E288" s="9"/>
      <c r="F288" s="9"/>
      <c r="G288" s="9"/>
      <c r="H288" s="9"/>
      <c r="I288" s="9"/>
      <c r="J288" s="9"/>
    </row>
    <row r="289">
      <c r="A289" s="1" t="s">
        <v>1</v>
      </c>
      <c r="B289" s="4"/>
      <c r="C289" s="4"/>
      <c r="D289" s="4"/>
      <c r="E289" s="4"/>
      <c r="F289" s="4"/>
      <c r="G289" s="4"/>
      <c r="H289" s="4"/>
      <c r="I289" s="5"/>
      <c r="J289" s="5"/>
    </row>
    <row r="290">
      <c r="A290" s="2" t="s">
        <v>838</v>
      </c>
      <c r="B290" s="9"/>
      <c r="C290" s="9"/>
      <c r="D290" s="9"/>
      <c r="E290" s="9"/>
      <c r="F290" s="9"/>
      <c r="G290" s="9"/>
      <c r="H290" s="9"/>
      <c r="I290" s="9"/>
      <c r="J290" s="9"/>
    </row>
    <row r="291">
      <c r="A291" s="3" t="s">
        <v>3</v>
      </c>
      <c r="B291" s="3" t="s">
        <v>4</v>
      </c>
      <c r="C291" s="3" t="s">
        <v>5</v>
      </c>
      <c r="D291" s="3" t="s">
        <v>6</v>
      </c>
      <c r="E291" s="3" t="s">
        <v>7</v>
      </c>
      <c r="F291" s="3" t="s">
        <v>8</v>
      </c>
      <c r="G291" s="3" t="s">
        <v>9</v>
      </c>
      <c r="H291" s="3" t="s">
        <v>10</v>
      </c>
      <c r="I291" s="3" t="s">
        <v>11</v>
      </c>
      <c r="J291" s="3" t="s">
        <v>12</v>
      </c>
      <c r="K291" s="3" t="s">
        <v>13</v>
      </c>
      <c r="L291" s="3" t="s">
        <v>14</v>
      </c>
    </row>
    <row r="292">
      <c r="A292" s="4">
        <v>1.0</v>
      </c>
      <c r="B292" s="4" t="s">
        <v>839</v>
      </c>
      <c r="C292" s="4" t="s">
        <v>840</v>
      </c>
      <c r="D292" s="4" t="s">
        <v>841</v>
      </c>
      <c r="E292" s="4" t="s">
        <v>842</v>
      </c>
      <c r="F292" s="4">
        <v>1984.0</v>
      </c>
      <c r="G292" s="4" t="s">
        <v>843</v>
      </c>
      <c r="H292" s="4">
        <v>1.0</v>
      </c>
      <c r="I292" s="5">
        <v>0.07475694444444445</v>
      </c>
      <c r="J292" s="6"/>
      <c r="K292" s="5">
        <v>0.07462986111111111</v>
      </c>
      <c r="L292" s="5">
        <v>0.035218402777777776</v>
      </c>
    </row>
    <row r="293">
      <c r="A293" s="4">
        <v>2.0</v>
      </c>
      <c r="B293" s="4" t="s">
        <v>844</v>
      </c>
      <c r="C293" s="4" t="s">
        <v>845</v>
      </c>
      <c r="D293" s="4" t="s">
        <v>846</v>
      </c>
      <c r="E293" s="4" t="s">
        <v>847</v>
      </c>
      <c r="F293" s="4">
        <v>1974.0</v>
      </c>
      <c r="G293" s="4" t="s">
        <v>848</v>
      </c>
      <c r="H293" s="4">
        <v>1.0</v>
      </c>
      <c r="I293" s="5">
        <v>0.07516203703703704</v>
      </c>
      <c r="J293" s="7" t="str">
        <f t="shared" ref="J293:J365" si="2">+00:00:34.81</f>
        <v>#ERROR!</v>
      </c>
      <c r="K293" s="5">
        <v>0.07503240740740741</v>
      </c>
      <c r="L293" s="5">
        <v>0.035455671296296294</v>
      </c>
    </row>
    <row r="294">
      <c r="A294" s="4">
        <v>3.0</v>
      </c>
      <c r="B294" s="4" t="s">
        <v>849</v>
      </c>
      <c r="C294" s="4" t="s">
        <v>850</v>
      </c>
      <c r="D294" s="4" t="s">
        <v>51</v>
      </c>
      <c r="E294" s="4" t="s">
        <v>851</v>
      </c>
      <c r="F294" s="4">
        <v>1972.0</v>
      </c>
      <c r="G294" s="4" t="s">
        <v>852</v>
      </c>
      <c r="H294" s="4">
        <v>1.0</v>
      </c>
      <c r="I294" s="5">
        <v>0.0769212962962963</v>
      </c>
      <c r="J294" s="6" t="str">
        <f t="shared" si="2"/>
        <v>#ERROR!</v>
      </c>
      <c r="K294" s="5">
        <v>0.07688333333333333</v>
      </c>
      <c r="L294" s="5">
        <v>0.03606458333333333</v>
      </c>
    </row>
    <row r="295">
      <c r="A295" s="4">
        <v>4.0</v>
      </c>
      <c r="B295" s="4" t="s">
        <v>853</v>
      </c>
      <c r="C295" s="4" t="s">
        <v>854</v>
      </c>
      <c r="D295" s="4" t="s">
        <v>855</v>
      </c>
      <c r="E295" s="4" t="s">
        <v>856</v>
      </c>
      <c r="F295" s="4">
        <v>1979.0</v>
      </c>
      <c r="G295" s="4" t="s">
        <v>848</v>
      </c>
      <c r="H295" s="4">
        <v>2.0</v>
      </c>
      <c r="I295" s="5">
        <v>0.07712962962962963</v>
      </c>
      <c r="J295" s="7" t="str">
        <f t="shared" si="2"/>
        <v>#ERROR!</v>
      </c>
      <c r="K295" s="5">
        <v>0.07673726851851852</v>
      </c>
      <c r="L295" s="5">
        <v>0.03655949074074074</v>
      </c>
    </row>
    <row r="296">
      <c r="A296" s="4">
        <v>5.0</v>
      </c>
      <c r="B296" s="4" t="s">
        <v>857</v>
      </c>
      <c r="C296" s="4" t="s">
        <v>850</v>
      </c>
      <c r="D296" s="6"/>
      <c r="E296" s="4" t="s">
        <v>858</v>
      </c>
      <c r="F296" s="4">
        <v>1983.0</v>
      </c>
      <c r="G296" s="4" t="s">
        <v>843</v>
      </c>
      <c r="H296" s="4">
        <v>2.0</v>
      </c>
      <c r="I296" s="5">
        <v>0.0783449074074074</v>
      </c>
      <c r="J296" s="6" t="str">
        <f t="shared" si="2"/>
        <v>#ERROR!</v>
      </c>
      <c r="K296" s="5">
        <v>0.07825543981481482</v>
      </c>
      <c r="L296" s="5">
        <v>0.03704861111111111</v>
      </c>
    </row>
    <row r="297">
      <c r="A297" s="4">
        <v>6.0</v>
      </c>
      <c r="B297" s="4" t="s">
        <v>859</v>
      </c>
      <c r="C297" s="4" t="s">
        <v>860</v>
      </c>
      <c r="D297" s="4" t="s">
        <v>841</v>
      </c>
      <c r="E297" s="4" t="s">
        <v>861</v>
      </c>
      <c r="F297" s="4">
        <v>1987.0</v>
      </c>
      <c r="G297" s="4" t="s">
        <v>843</v>
      </c>
      <c r="H297" s="4">
        <v>3.0</v>
      </c>
      <c r="I297" s="5">
        <v>0.07876157407407407</v>
      </c>
      <c r="J297" s="7" t="str">
        <f t="shared" si="2"/>
        <v>#ERROR!</v>
      </c>
      <c r="K297" s="5">
        <v>0.0786</v>
      </c>
      <c r="L297" s="5">
        <v>0.0378724537037037</v>
      </c>
    </row>
    <row r="298">
      <c r="A298" s="4">
        <v>7.0</v>
      </c>
      <c r="B298" s="4" t="s">
        <v>862</v>
      </c>
      <c r="C298" s="4" t="s">
        <v>863</v>
      </c>
      <c r="D298" s="4" t="s">
        <v>864</v>
      </c>
      <c r="E298" s="4" t="s">
        <v>865</v>
      </c>
      <c r="F298" s="4">
        <v>1982.0</v>
      </c>
      <c r="G298" s="4" t="s">
        <v>848</v>
      </c>
      <c r="H298" s="4">
        <v>3.0</v>
      </c>
      <c r="I298" s="5">
        <v>0.07916666666666666</v>
      </c>
      <c r="J298" s="6" t="str">
        <f t="shared" si="2"/>
        <v>#ERROR!</v>
      </c>
      <c r="K298" s="5">
        <v>0.07909548611111111</v>
      </c>
      <c r="L298" s="5">
        <v>0.038098148148148145</v>
      </c>
    </row>
    <row r="299">
      <c r="A299" s="4">
        <v>8.0</v>
      </c>
      <c r="B299" s="4" t="s">
        <v>866</v>
      </c>
      <c r="C299" s="4" t="s">
        <v>863</v>
      </c>
      <c r="D299" s="4" t="s">
        <v>72</v>
      </c>
      <c r="E299" s="4" t="s">
        <v>867</v>
      </c>
      <c r="F299" s="4">
        <v>1976.0</v>
      </c>
      <c r="G299" s="4" t="s">
        <v>848</v>
      </c>
      <c r="H299" s="4">
        <v>4.0</v>
      </c>
      <c r="I299" s="5">
        <v>0.08028935185185185</v>
      </c>
      <c r="J299" s="7" t="str">
        <f t="shared" si="2"/>
        <v>#ERROR!</v>
      </c>
      <c r="K299" s="5">
        <v>0.08020509259259259</v>
      </c>
      <c r="L299" s="5">
        <v>0.037540046296296294</v>
      </c>
    </row>
    <row r="300">
      <c r="A300" s="4">
        <v>9.0</v>
      </c>
      <c r="B300" s="4" t="s">
        <v>868</v>
      </c>
      <c r="C300" s="4" t="s">
        <v>869</v>
      </c>
      <c r="D300" s="6"/>
      <c r="E300" s="4" t="s">
        <v>870</v>
      </c>
      <c r="F300" s="4">
        <v>1992.0</v>
      </c>
      <c r="G300" s="4" t="s">
        <v>843</v>
      </c>
      <c r="H300" s="4">
        <v>4.0</v>
      </c>
      <c r="I300" s="5">
        <v>0.08071759259259259</v>
      </c>
      <c r="J300" s="6" t="str">
        <f t="shared" si="2"/>
        <v>#ERROR!</v>
      </c>
      <c r="K300" s="5">
        <v>0.08065706018518519</v>
      </c>
      <c r="L300" s="5">
        <v>0.038043981481481484</v>
      </c>
    </row>
    <row r="301">
      <c r="A301" s="4">
        <v>10.0</v>
      </c>
      <c r="B301" s="4" t="s">
        <v>871</v>
      </c>
      <c r="C301" s="4" t="s">
        <v>872</v>
      </c>
      <c r="D301" s="4" t="s">
        <v>371</v>
      </c>
      <c r="E301" s="4" t="s">
        <v>873</v>
      </c>
      <c r="F301" s="4">
        <v>1973.0</v>
      </c>
      <c r="G301" s="4" t="s">
        <v>848</v>
      </c>
      <c r="H301" s="4">
        <v>5.0</v>
      </c>
      <c r="I301" s="5">
        <v>0.08181712962962963</v>
      </c>
      <c r="J301" s="7" t="str">
        <f t="shared" si="2"/>
        <v>#ERROR!</v>
      </c>
      <c r="K301" s="5">
        <v>0.08177407407407407</v>
      </c>
      <c r="L301" s="5">
        <v>0.03865046296296296</v>
      </c>
    </row>
    <row r="302">
      <c r="A302" s="4">
        <v>11.0</v>
      </c>
      <c r="B302" s="4" t="s">
        <v>874</v>
      </c>
      <c r="C302" s="4" t="s">
        <v>875</v>
      </c>
      <c r="D302" s="4" t="s">
        <v>876</v>
      </c>
      <c r="E302" s="4" t="s">
        <v>877</v>
      </c>
      <c r="F302" s="4">
        <v>1998.0</v>
      </c>
      <c r="G302" s="4" t="s">
        <v>843</v>
      </c>
      <c r="H302" s="4">
        <v>5.0</v>
      </c>
      <c r="I302" s="5">
        <v>0.08199074074074074</v>
      </c>
      <c r="J302" s="6" t="str">
        <f t="shared" si="2"/>
        <v>#ERROR!</v>
      </c>
      <c r="K302" s="5">
        <v>0.08190833333333333</v>
      </c>
      <c r="L302" s="5">
        <v>0.03884918981481482</v>
      </c>
    </row>
    <row r="303">
      <c r="A303" s="4">
        <v>12.0</v>
      </c>
      <c r="B303" s="4" t="s">
        <v>878</v>
      </c>
      <c r="C303" s="4" t="s">
        <v>879</v>
      </c>
      <c r="D303" s="4" t="s">
        <v>880</v>
      </c>
      <c r="E303" s="4" t="s">
        <v>881</v>
      </c>
      <c r="F303" s="4">
        <v>1991.0</v>
      </c>
      <c r="G303" s="4" t="s">
        <v>843</v>
      </c>
      <c r="H303" s="4">
        <v>6.0</v>
      </c>
      <c r="I303" s="5">
        <v>0.08368055555555555</v>
      </c>
      <c r="J303" s="7" t="str">
        <f t="shared" si="2"/>
        <v>#ERROR!</v>
      </c>
      <c r="K303" s="5">
        <v>0.08344872685185185</v>
      </c>
      <c r="L303" s="5">
        <v>0.039587962962962964</v>
      </c>
    </row>
    <row r="304">
      <c r="A304" s="4">
        <v>13.0</v>
      </c>
      <c r="B304" s="4" t="s">
        <v>882</v>
      </c>
      <c r="C304" s="4" t="s">
        <v>860</v>
      </c>
      <c r="D304" s="4" t="s">
        <v>883</v>
      </c>
      <c r="E304" s="4" t="s">
        <v>884</v>
      </c>
      <c r="F304" s="4">
        <v>1983.0</v>
      </c>
      <c r="G304" s="4" t="s">
        <v>843</v>
      </c>
      <c r="H304" s="4">
        <v>7.0</v>
      </c>
      <c r="I304" s="5">
        <v>0.08383101851851851</v>
      </c>
      <c r="J304" s="6" t="str">
        <f t="shared" si="2"/>
        <v>#ERROR!</v>
      </c>
      <c r="K304" s="5">
        <v>0.08346979166666667</v>
      </c>
      <c r="L304" s="5">
        <v>0.04067233796296296</v>
      </c>
    </row>
    <row r="305">
      <c r="A305" s="4">
        <v>14.0</v>
      </c>
      <c r="B305" s="4" t="s">
        <v>885</v>
      </c>
      <c r="C305" s="4" t="s">
        <v>886</v>
      </c>
      <c r="D305" s="4" t="s">
        <v>887</v>
      </c>
      <c r="E305" s="4" t="s">
        <v>888</v>
      </c>
      <c r="F305" s="4">
        <v>1971.0</v>
      </c>
      <c r="G305" s="4" t="s">
        <v>852</v>
      </c>
      <c r="H305" s="4">
        <v>2.0</v>
      </c>
      <c r="I305" s="5">
        <v>0.08412037037037037</v>
      </c>
      <c r="J305" s="7" t="str">
        <f t="shared" si="2"/>
        <v>#ERROR!</v>
      </c>
      <c r="K305" s="5">
        <v>0.08405358796296296</v>
      </c>
      <c r="L305" s="5">
        <v>0.03943564814814814</v>
      </c>
    </row>
    <row r="306">
      <c r="A306" s="4">
        <v>15.0</v>
      </c>
      <c r="B306" s="4" t="s">
        <v>889</v>
      </c>
      <c r="C306" s="4" t="s">
        <v>890</v>
      </c>
      <c r="D306" s="4" t="s">
        <v>168</v>
      </c>
      <c r="E306" s="4" t="s">
        <v>891</v>
      </c>
      <c r="F306" s="4">
        <v>1974.0</v>
      </c>
      <c r="G306" s="4" t="s">
        <v>848</v>
      </c>
      <c r="H306" s="4">
        <v>6.0</v>
      </c>
      <c r="I306" s="5">
        <v>0.08414351851851852</v>
      </c>
      <c r="J306" s="6" t="str">
        <f t="shared" si="2"/>
        <v>#ERROR!</v>
      </c>
      <c r="K306" s="5">
        <v>0.08400486111111112</v>
      </c>
      <c r="L306" s="5">
        <v>0.03885914351851852</v>
      </c>
    </row>
    <row r="307">
      <c r="A307" s="4">
        <v>16.0</v>
      </c>
      <c r="B307" s="4" t="s">
        <v>892</v>
      </c>
      <c r="C307" s="4" t="s">
        <v>893</v>
      </c>
      <c r="D307" s="4" t="s">
        <v>234</v>
      </c>
      <c r="E307" s="4" t="s">
        <v>894</v>
      </c>
      <c r="F307" s="4">
        <v>1972.0</v>
      </c>
      <c r="G307" s="4" t="s">
        <v>852</v>
      </c>
      <c r="H307" s="4">
        <v>3.0</v>
      </c>
      <c r="I307" s="5">
        <v>0.0846412037037037</v>
      </c>
      <c r="J307" s="7" t="str">
        <f t="shared" si="2"/>
        <v>#ERROR!</v>
      </c>
      <c r="K307" s="5">
        <v>0.08455868055555556</v>
      </c>
      <c r="L307" s="5">
        <v>0.04067418981481481</v>
      </c>
    </row>
    <row r="308">
      <c r="A308" s="4">
        <v>17.0</v>
      </c>
      <c r="B308" s="4" t="s">
        <v>895</v>
      </c>
      <c r="C308" s="4" t="s">
        <v>896</v>
      </c>
      <c r="D308" s="4" t="s">
        <v>897</v>
      </c>
      <c r="E308" s="4" t="s">
        <v>898</v>
      </c>
      <c r="F308" s="4">
        <v>1960.0</v>
      </c>
      <c r="G308" s="4" t="s">
        <v>899</v>
      </c>
      <c r="H308" s="4">
        <v>1.0</v>
      </c>
      <c r="I308" s="5">
        <v>0.08502314814814815</v>
      </c>
      <c r="J308" s="6" t="str">
        <f t="shared" si="2"/>
        <v>#ERROR!</v>
      </c>
      <c r="K308" s="5">
        <v>0.0849619212962963</v>
      </c>
      <c r="L308" s="5">
        <v>0.03998912037037037</v>
      </c>
    </row>
    <row r="309">
      <c r="A309" s="4">
        <v>18.0</v>
      </c>
      <c r="B309" s="4" t="s">
        <v>900</v>
      </c>
      <c r="C309" s="4" t="s">
        <v>901</v>
      </c>
      <c r="D309" s="4" t="s">
        <v>902</v>
      </c>
      <c r="E309" s="4" t="s">
        <v>903</v>
      </c>
      <c r="F309" s="4">
        <v>1989.0</v>
      </c>
      <c r="G309" s="4" t="s">
        <v>843</v>
      </c>
      <c r="H309" s="4">
        <v>8.0</v>
      </c>
      <c r="I309" s="5">
        <v>0.08778935185185185</v>
      </c>
      <c r="J309" s="7" t="str">
        <f t="shared" si="2"/>
        <v>#ERROR!</v>
      </c>
      <c r="K309" s="5">
        <v>0.08760902777777778</v>
      </c>
      <c r="L309" s="5">
        <v>0.040771064814814816</v>
      </c>
    </row>
    <row r="310">
      <c r="A310" s="4">
        <v>19.0</v>
      </c>
      <c r="B310" s="4" t="s">
        <v>904</v>
      </c>
      <c r="C310" s="4" t="s">
        <v>863</v>
      </c>
      <c r="D310" s="4" t="s">
        <v>905</v>
      </c>
      <c r="E310" s="4" t="s">
        <v>906</v>
      </c>
      <c r="F310" s="4">
        <v>1986.0</v>
      </c>
      <c r="G310" s="4" t="s">
        <v>843</v>
      </c>
      <c r="H310" s="4">
        <v>9.0</v>
      </c>
      <c r="I310" s="5">
        <v>0.08855324074074074</v>
      </c>
      <c r="J310" s="6" t="str">
        <f t="shared" si="2"/>
        <v>#ERROR!</v>
      </c>
      <c r="K310" s="5">
        <v>0.08840092592592592</v>
      </c>
      <c r="L310" s="5">
        <v>0.04189571759259259</v>
      </c>
    </row>
    <row r="311">
      <c r="A311" s="4">
        <v>20.0</v>
      </c>
      <c r="B311" s="4" t="s">
        <v>907</v>
      </c>
      <c r="C311" s="4" t="s">
        <v>908</v>
      </c>
      <c r="D311" s="6"/>
      <c r="E311" s="4" t="s">
        <v>909</v>
      </c>
      <c r="F311" s="4">
        <v>1983.0</v>
      </c>
      <c r="G311" s="4" t="s">
        <v>843</v>
      </c>
      <c r="H311" s="4">
        <v>10.0</v>
      </c>
      <c r="I311" s="5">
        <v>0.08978009259259259</v>
      </c>
      <c r="J311" s="7" t="str">
        <f t="shared" si="2"/>
        <v>#ERROR!</v>
      </c>
      <c r="K311" s="5">
        <v>0.08959131944444444</v>
      </c>
      <c r="L311" s="5">
        <v>0.041733217592592596</v>
      </c>
    </row>
    <row r="312">
      <c r="A312" s="4">
        <v>21.0</v>
      </c>
      <c r="B312" s="4" t="s">
        <v>910</v>
      </c>
      <c r="C312" s="4" t="s">
        <v>911</v>
      </c>
      <c r="D312" s="6"/>
      <c r="E312" s="4" t="s">
        <v>912</v>
      </c>
      <c r="F312" s="4">
        <v>1988.0</v>
      </c>
      <c r="G312" s="4" t="s">
        <v>843</v>
      </c>
      <c r="H312" s="4">
        <v>11.0</v>
      </c>
      <c r="I312" s="5">
        <v>0.09053240740740741</v>
      </c>
      <c r="J312" s="6" t="str">
        <f t="shared" si="2"/>
        <v>#ERROR!</v>
      </c>
      <c r="K312" s="5">
        <v>2.7083333333333332E-5</v>
      </c>
      <c r="L312" s="5">
        <v>0.04339560185185185</v>
      </c>
    </row>
    <row r="313">
      <c r="A313" s="4">
        <v>22.0</v>
      </c>
      <c r="B313" s="4" t="s">
        <v>913</v>
      </c>
      <c r="C313" s="4" t="s">
        <v>914</v>
      </c>
      <c r="D313" s="4" t="s">
        <v>112</v>
      </c>
      <c r="E313" s="4" t="s">
        <v>915</v>
      </c>
      <c r="F313" s="4">
        <v>1984.0</v>
      </c>
      <c r="G313" s="4" t="s">
        <v>843</v>
      </c>
      <c r="H313" s="4">
        <v>12.0</v>
      </c>
      <c r="I313" s="5">
        <v>0.09100694444444445</v>
      </c>
      <c r="J313" s="7" t="str">
        <f t="shared" si="2"/>
        <v>#ERROR!</v>
      </c>
      <c r="K313" s="5">
        <v>0.09066076388888888</v>
      </c>
      <c r="L313" s="5">
        <v>0.04298530092592592</v>
      </c>
    </row>
    <row r="314">
      <c r="A314" s="4">
        <v>23.0</v>
      </c>
      <c r="B314" s="4" t="s">
        <v>916</v>
      </c>
      <c r="C314" s="4" t="s">
        <v>917</v>
      </c>
      <c r="D314" s="4" t="s">
        <v>918</v>
      </c>
      <c r="E314" s="4" t="s">
        <v>919</v>
      </c>
      <c r="F314" s="4">
        <v>1975.0</v>
      </c>
      <c r="G314" s="4" t="s">
        <v>848</v>
      </c>
      <c r="H314" s="4">
        <v>7.0</v>
      </c>
      <c r="I314" s="5">
        <v>0.09115740740740741</v>
      </c>
      <c r="J314" s="6" t="str">
        <f t="shared" si="2"/>
        <v>#ERROR!</v>
      </c>
      <c r="K314" s="5">
        <v>0.09106273148148147</v>
      </c>
      <c r="L314" s="5">
        <v>0.042982175925925924</v>
      </c>
    </row>
    <row r="315">
      <c r="A315" s="4">
        <v>24.0</v>
      </c>
      <c r="B315" s="4" t="s">
        <v>920</v>
      </c>
      <c r="C315" s="4" t="s">
        <v>921</v>
      </c>
      <c r="D315" s="4" t="s">
        <v>922</v>
      </c>
      <c r="E315" s="4" t="s">
        <v>923</v>
      </c>
      <c r="F315" s="4">
        <v>1985.0</v>
      </c>
      <c r="G315" s="4" t="s">
        <v>843</v>
      </c>
      <c r="H315" s="4">
        <v>13.0</v>
      </c>
      <c r="I315" s="5">
        <v>0.09144675925925926</v>
      </c>
      <c r="J315" s="7" t="str">
        <f t="shared" si="2"/>
        <v>#ERROR!</v>
      </c>
      <c r="K315" s="5">
        <v>0.09133680555555555</v>
      </c>
      <c r="L315" s="5">
        <v>0.04321400462962963</v>
      </c>
    </row>
    <row r="316">
      <c r="A316" s="4">
        <v>25.0</v>
      </c>
      <c r="B316" s="4" t="s">
        <v>924</v>
      </c>
      <c r="C316" s="4" t="s">
        <v>854</v>
      </c>
      <c r="D316" s="4" t="s">
        <v>597</v>
      </c>
      <c r="E316" s="4" t="s">
        <v>925</v>
      </c>
      <c r="F316" s="4">
        <v>1977.0</v>
      </c>
      <c r="G316" s="4" t="s">
        <v>848</v>
      </c>
      <c r="H316" s="4">
        <v>8.0</v>
      </c>
      <c r="I316" s="5">
        <v>0.09196759259259259</v>
      </c>
      <c r="J316" s="6" t="str">
        <f t="shared" si="2"/>
        <v>#ERROR!</v>
      </c>
      <c r="K316" s="5">
        <v>0.09168738425925926</v>
      </c>
      <c r="L316" s="5">
        <v>0.04385115740740741</v>
      </c>
    </row>
    <row r="317">
      <c r="A317" s="4">
        <v>26.0</v>
      </c>
      <c r="B317" s="4" t="s">
        <v>926</v>
      </c>
      <c r="C317" s="4" t="s">
        <v>927</v>
      </c>
      <c r="D317" s="4" t="s">
        <v>928</v>
      </c>
      <c r="E317" s="4" t="s">
        <v>929</v>
      </c>
      <c r="F317" s="4">
        <v>1965.0</v>
      </c>
      <c r="G317" s="4" t="s">
        <v>852</v>
      </c>
      <c r="H317" s="4">
        <v>4.0</v>
      </c>
      <c r="I317" s="5">
        <v>0.09270833333333334</v>
      </c>
      <c r="J317" s="7" t="str">
        <f t="shared" si="2"/>
        <v>#ERROR!</v>
      </c>
      <c r="K317" s="5">
        <v>0.0925861111111111</v>
      </c>
      <c r="L317" s="5">
        <v>0.043953819444444445</v>
      </c>
    </row>
    <row r="318">
      <c r="A318" s="4">
        <v>27.0</v>
      </c>
      <c r="B318" s="4" t="s">
        <v>930</v>
      </c>
      <c r="C318" s="4" t="s">
        <v>931</v>
      </c>
      <c r="D318" s="4" t="s">
        <v>532</v>
      </c>
      <c r="E318" s="4" t="s">
        <v>932</v>
      </c>
      <c r="F318" s="4">
        <v>1985.0</v>
      </c>
      <c r="G318" s="4" t="s">
        <v>843</v>
      </c>
      <c r="H318" s="4">
        <v>14.0</v>
      </c>
      <c r="I318" s="5">
        <v>0.09280092592592593</v>
      </c>
      <c r="J318" s="6" t="str">
        <f t="shared" si="2"/>
        <v>#ERROR!</v>
      </c>
      <c r="K318" s="5">
        <v>0.09260324074074074</v>
      </c>
      <c r="L318" s="5">
        <v>0.04273587962962963</v>
      </c>
    </row>
    <row r="319">
      <c r="A319" s="4">
        <v>28.0</v>
      </c>
      <c r="B319" s="4" t="s">
        <v>933</v>
      </c>
      <c r="C319" s="4" t="s">
        <v>934</v>
      </c>
      <c r="D319" s="4" t="s">
        <v>935</v>
      </c>
      <c r="E319" s="4" t="s">
        <v>936</v>
      </c>
      <c r="F319" s="4">
        <v>1972.0</v>
      </c>
      <c r="G319" s="4" t="s">
        <v>852</v>
      </c>
      <c r="H319" s="4">
        <v>5.0</v>
      </c>
      <c r="I319" s="5">
        <v>0.09311342592592593</v>
      </c>
      <c r="J319" s="7" t="str">
        <f t="shared" si="2"/>
        <v>#ERROR!</v>
      </c>
      <c r="K319" s="5">
        <v>0.0925923611111111</v>
      </c>
      <c r="L319" s="5">
        <v>0.044254166666666664</v>
      </c>
    </row>
    <row r="320">
      <c r="A320" s="4">
        <v>29.0</v>
      </c>
      <c r="B320" s="4" t="s">
        <v>937</v>
      </c>
      <c r="C320" s="4" t="s">
        <v>938</v>
      </c>
      <c r="D320" s="4" t="s">
        <v>939</v>
      </c>
      <c r="E320" s="4" t="s">
        <v>940</v>
      </c>
      <c r="F320" s="4">
        <v>1972.0</v>
      </c>
      <c r="G320" s="4" t="s">
        <v>852</v>
      </c>
      <c r="H320" s="4">
        <v>6.0</v>
      </c>
      <c r="I320" s="5">
        <v>0.09321759259259259</v>
      </c>
      <c r="J320" s="6" t="str">
        <f t="shared" si="2"/>
        <v>#ERROR!</v>
      </c>
      <c r="K320" s="5">
        <v>0.09300787037037037</v>
      </c>
      <c r="L320" s="5">
        <v>0.04428483796296297</v>
      </c>
    </row>
    <row r="321">
      <c r="A321" s="4">
        <v>30.0</v>
      </c>
      <c r="B321" s="4" t="s">
        <v>941</v>
      </c>
      <c r="C321" s="4" t="s">
        <v>942</v>
      </c>
      <c r="D321" s="4" t="s">
        <v>377</v>
      </c>
      <c r="E321" s="4" t="s">
        <v>943</v>
      </c>
      <c r="F321" s="4">
        <v>1988.0</v>
      </c>
      <c r="G321" s="4" t="s">
        <v>843</v>
      </c>
      <c r="H321" s="4">
        <v>15.0</v>
      </c>
      <c r="I321" s="5">
        <v>0.0933912037037037</v>
      </c>
      <c r="J321" s="7" t="str">
        <f t="shared" si="2"/>
        <v>#ERROR!</v>
      </c>
      <c r="K321" s="5">
        <v>0.09324768518518518</v>
      </c>
      <c r="L321" s="5">
        <v>0.042851851851851856</v>
      </c>
    </row>
    <row r="322">
      <c r="A322" s="4">
        <v>31.0</v>
      </c>
      <c r="B322" s="4" t="s">
        <v>944</v>
      </c>
      <c r="C322" s="4" t="s">
        <v>872</v>
      </c>
      <c r="D322" s="4" t="s">
        <v>945</v>
      </c>
      <c r="E322" s="4" t="s">
        <v>946</v>
      </c>
      <c r="F322" s="4">
        <v>1988.0</v>
      </c>
      <c r="G322" s="4" t="s">
        <v>843</v>
      </c>
      <c r="H322" s="4">
        <v>16.0</v>
      </c>
      <c r="I322" s="5">
        <v>0.09354166666666666</v>
      </c>
      <c r="J322" s="6" t="str">
        <f t="shared" si="2"/>
        <v>#ERROR!</v>
      </c>
      <c r="K322" s="5">
        <v>0.09317974537037037</v>
      </c>
      <c r="L322" s="5">
        <v>0.04279375</v>
      </c>
    </row>
    <row r="323">
      <c r="A323" s="4">
        <v>32.0</v>
      </c>
      <c r="B323" s="4" t="s">
        <v>947</v>
      </c>
      <c r="C323" s="4" t="s">
        <v>948</v>
      </c>
      <c r="D323" s="4" t="s">
        <v>949</v>
      </c>
      <c r="E323" s="4" t="s">
        <v>950</v>
      </c>
      <c r="F323" s="4">
        <v>1985.0</v>
      </c>
      <c r="G323" s="4" t="s">
        <v>843</v>
      </c>
      <c r="H323" s="4">
        <v>17.0</v>
      </c>
      <c r="I323" s="5">
        <v>0.09449074074074074</v>
      </c>
      <c r="J323" s="7" t="str">
        <f t="shared" si="2"/>
        <v>#ERROR!</v>
      </c>
      <c r="K323" s="5">
        <v>0.09401006944444444</v>
      </c>
      <c r="L323" s="5">
        <v>0.04545590277777778</v>
      </c>
    </row>
    <row r="324">
      <c r="A324" s="4">
        <v>33.0</v>
      </c>
      <c r="B324" s="4" t="s">
        <v>951</v>
      </c>
      <c r="C324" s="4" t="s">
        <v>952</v>
      </c>
      <c r="D324" s="4" t="s">
        <v>234</v>
      </c>
      <c r="E324" s="4" t="s">
        <v>953</v>
      </c>
      <c r="F324" s="4">
        <v>1976.0</v>
      </c>
      <c r="G324" s="4" t="s">
        <v>848</v>
      </c>
      <c r="H324" s="4">
        <v>9.0</v>
      </c>
      <c r="I324" s="5">
        <v>0.09465277777777778</v>
      </c>
      <c r="J324" s="6" t="str">
        <f t="shared" si="2"/>
        <v>#ERROR!</v>
      </c>
      <c r="K324" s="5">
        <v>0.0945599537037037</v>
      </c>
      <c r="L324" s="5">
        <v>0.04375856481481481</v>
      </c>
    </row>
    <row r="325">
      <c r="A325" s="4">
        <v>34.0</v>
      </c>
      <c r="B325" s="4" t="s">
        <v>954</v>
      </c>
      <c r="C325" s="4" t="s">
        <v>921</v>
      </c>
      <c r="D325" s="4" t="s">
        <v>955</v>
      </c>
      <c r="E325" s="4" t="s">
        <v>956</v>
      </c>
      <c r="F325" s="4">
        <v>1984.0</v>
      </c>
      <c r="G325" s="4" t="s">
        <v>843</v>
      </c>
      <c r="H325" s="4">
        <v>18.0</v>
      </c>
      <c r="I325" s="5">
        <v>0.09547453703703704</v>
      </c>
      <c r="J325" s="7" t="str">
        <f t="shared" si="2"/>
        <v>#ERROR!</v>
      </c>
      <c r="K325" s="5">
        <v>0.09495266203703703</v>
      </c>
      <c r="L325" s="5">
        <v>0.04556759259259259</v>
      </c>
    </row>
    <row r="326">
      <c r="A326" s="4">
        <v>35.0</v>
      </c>
      <c r="B326" s="4" t="s">
        <v>957</v>
      </c>
      <c r="C326" s="4" t="s">
        <v>958</v>
      </c>
      <c r="D326" s="4" t="s">
        <v>234</v>
      </c>
      <c r="E326" s="4" t="s">
        <v>959</v>
      </c>
      <c r="F326" s="4">
        <v>1995.0</v>
      </c>
      <c r="G326" s="4" t="s">
        <v>843</v>
      </c>
      <c r="H326" s="4">
        <v>19.0</v>
      </c>
      <c r="I326" s="5">
        <v>0.0960300925925926</v>
      </c>
      <c r="J326" s="6" t="str">
        <f t="shared" si="2"/>
        <v>#ERROR!</v>
      </c>
      <c r="K326" s="5">
        <v>0.0959554398148148</v>
      </c>
      <c r="L326" s="5">
        <v>0.04555057870370371</v>
      </c>
    </row>
    <row r="327">
      <c r="A327" s="4">
        <v>36.0</v>
      </c>
      <c r="B327" s="4" t="s">
        <v>960</v>
      </c>
      <c r="C327" s="4" t="s">
        <v>961</v>
      </c>
      <c r="D327" s="6"/>
      <c r="E327" s="4" t="s">
        <v>962</v>
      </c>
      <c r="F327" s="4">
        <v>1984.0</v>
      </c>
      <c r="G327" s="4" t="s">
        <v>843</v>
      </c>
      <c r="H327" s="4">
        <v>20.0</v>
      </c>
      <c r="I327" s="5">
        <v>0.09616898148148148</v>
      </c>
      <c r="J327" s="7" t="str">
        <f t="shared" si="2"/>
        <v>#ERROR!</v>
      </c>
      <c r="K327" s="5">
        <v>0.09575925925925927</v>
      </c>
      <c r="L327" s="5">
        <v>0.046803356481481484</v>
      </c>
    </row>
    <row r="328">
      <c r="A328" s="4">
        <v>37.0</v>
      </c>
      <c r="B328" s="4" t="s">
        <v>963</v>
      </c>
      <c r="C328" s="4" t="s">
        <v>964</v>
      </c>
      <c r="D328" s="4" t="s">
        <v>965</v>
      </c>
      <c r="E328" s="4" t="s">
        <v>966</v>
      </c>
      <c r="F328" s="4">
        <v>1975.0</v>
      </c>
      <c r="G328" s="4" t="s">
        <v>848</v>
      </c>
      <c r="H328" s="4">
        <v>10.0</v>
      </c>
      <c r="I328" s="5">
        <v>0.09688657407407407</v>
      </c>
      <c r="J328" s="6" t="str">
        <f t="shared" si="2"/>
        <v>#ERROR!</v>
      </c>
      <c r="K328" s="5">
        <v>0.09662523148148149</v>
      </c>
      <c r="L328" s="5">
        <v>0.045853935185185185</v>
      </c>
    </row>
    <row r="329">
      <c r="A329" s="4">
        <v>38.0</v>
      </c>
      <c r="B329" s="4" t="s">
        <v>967</v>
      </c>
      <c r="C329" s="4" t="s">
        <v>968</v>
      </c>
      <c r="D329" s="4" t="s">
        <v>351</v>
      </c>
      <c r="E329" s="4" t="s">
        <v>969</v>
      </c>
      <c r="F329" s="4">
        <v>1959.0</v>
      </c>
      <c r="G329" s="4" t="s">
        <v>899</v>
      </c>
      <c r="H329" s="4">
        <v>2.0</v>
      </c>
      <c r="I329" s="5">
        <v>0.09809027777777778</v>
      </c>
      <c r="J329" s="7" t="str">
        <f t="shared" si="2"/>
        <v>#ERROR!</v>
      </c>
      <c r="K329" s="5">
        <v>0.09798194444444444</v>
      </c>
      <c r="L329" s="5">
        <v>0.045859606481481484</v>
      </c>
    </row>
    <row r="330">
      <c r="A330" s="4">
        <v>39.0</v>
      </c>
      <c r="B330" s="4" t="s">
        <v>970</v>
      </c>
      <c r="C330" s="4" t="s">
        <v>968</v>
      </c>
      <c r="D330" s="4" t="s">
        <v>374</v>
      </c>
      <c r="E330" s="4" t="s">
        <v>971</v>
      </c>
      <c r="F330" s="4">
        <v>1979.0</v>
      </c>
      <c r="G330" s="4" t="s">
        <v>848</v>
      </c>
      <c r="H330" s="4">
        <v>11.0</v>
      </c>
      <c r="I330" s="5">
        <v>0.09818287037037036</v>
      </c>
      <c r="J330" s="6" t="str">
        <f t="shared" si="2"/>
        <v>#ERROR!</v>
      </c>
      <c r="K330" s="5">
        <v>0.09800729166666666</v>
      </c>
      <c r="L330" s="5">
        <v>0.046403009259259255</v>
      </c>
    </row>
    <row r="331">
      <c r="A331" s="4">
        <v>40.0</v>
      </c>
      <c r="B331" s="4" t="s">
        <v>972</v>
      </c>
      <c r="C331" s="4" t="s">
        <v>968</v>
      </c>
      <c r="D331" s="4" t="s">
        <v>973</v>
      </c>
      <c r="E331" s="4" t="s">
        <v>974</v>
      </c>
      <c r="F331" s="4">
        <v>1977.0</v>
      </c>
      <c r="G331" s="4" t="s">
        <v>848</v>
      </c>
      <c r="H331" s="4">
        <v>12.0</v>
      </c>
      <c r="I331" s="5">
        <v>0.0984375</v>
      </c>
      <c r="J331" s="7" t="str">
        <f t="shared" si="2"/>
        <v>#ERROR!</v>
      </c>
      <c r="K331" s="5">
        <v>0.0978923611111111</v>
      </c>
      <c r="L331" s="5">
        <v>0.04609513888888889</v>
      </c>
    </row>
    <row r="332">
      <c r="A332" s="4">
        <v>41.0</v>
      </c>
      <c r="B332" s="4" t="s">
        <v>975</v>
      </c>
      <c r="C332" s="4" t="s">
        <v>976</v>
      </c>
      <c r="D332" s="4" t="s">
        <v>165</v>
      </c>
      <c r="E332" s="4" t="s">
        <v>977</v>
      </c>
      <c r="F332" s="4">
        <v>1991.0</v>
      </c>
      <c r="G332" s="4" t="s">
        <v>843</v>
      </c>
      <c r="H332" s="4">
        <v>21.0</v>
      </c>
      <c r="I332" s="5">
        <v>0.09894675925925926</v>
      </c>
      <c r="J332" s="6" t="str">
        <f t="shared" si="2"/>
        <v>#ERROR!</v>
      </c>
      <c r="K332" s="5">
        <v>0.09889768518518519</v>
      </c>
      <c r="L332" s="5">
        <v>0.04442175925925926</v>
      </c>
    </row>
    <row r="333">
      <c r="A333" s="4">
        <v>42.0</v>
      </c>
      <c r="B333" s="4" t="s">
        <v>978</v>
      </c>
      <c r="C333" s="4" t="s">
        <v>979</v>
      </c>
      <c r="D333" s="4" t="s">
        <v>980</v>
      </c>
      <c r="E333" s="4" t="s">
        <v>981</v>
      </c>
      <c r="F333" s="4">
        <v>1991.0</v>
      </c>
      <c r="G333" s="4" t="s">
        <v>843</v>
      </c>
      <c r="H333" s="4">
        <v>22.0</v>
      </c>
      <c r="I333" s="5">
        <v>0.09987268518518519</v>
      </c>
      <c r="J333" s="7" t="str">
        <f t="shared" si="2"/>
        <v>#ERROR!</v>
      </c>
      <c r="K333" s="5">
        <v>0.09966087962962963</v>
      </c>
      <c r="L333" s="5">
        <v>0.04517395833333333</v>
      </c>
    </row>
    <row r="334">
      <c r="A334" s="4">
        <v>43.0</v>
      </c>
      <c r="B334" s="4" t="s">
        <v>982</v>
      </c>
      <c r="C334" s="4" t="s">
        <v>958</v>
      </c>
      <c r="D334" s="6"/>
      <c r="E334" s="4" t="s">
        <v>983</v>
      </c>
      <c r="F334" s="4">
        <v>1986.0</v>
      </c>
      <c r="G334" s="4" t="s">
        <v>843</v>
      </c>
      <c r="H334" s="4">
        <v>23.0</v>
      </c>
      <c r="I334" s="5">
        <v>0.10024305555555556</v>
      </c>
      <c r="J334" s="6" t="str">
        <f t="shared" si="2"/>
        <v>#ERROR!</v>
      </c>
      <c r="K334" s="5">
        <v>0.09998599537037038</v>
      </c>
      <c r="L334" s="5">
        <v>0.047558449074074076</v>
      </c>
    </row>
    <row r="335">
      <c r="A335" s="4">
        <v>44.0</v>
      </c>
      <c r="B335" s="4" t="s">
        <v>984</v>
      </c>
      <c r="C335" s="4" t="s">
        <v>985</v>
      </c>
      <c r="D335" s="4" t="s">
        <v>986</v>
      </c>
      <c r="E335" s="4" t="s">
        <v>987</v>
      </c>
      <c r="F335" s="4">
        <v>1978.0</v>
      </c>
      <c r="G335" s="4" t="s">
        <v>848</v>
      </c>
      <c r="H335" s="4">
        <v>13.0</v>
      </c>
      <c r="I335" s="5">
        <v>0.10112268518518519</v>
      </c>
      <c r="J335" s="7" t="str">
        <f t="shared" si="2"/>
        <v>#ERROR!</v>
      </c>
      <c r="K335" s="5">
        <v>0.10058796296296295</v>
      </c>
      <c r="L335" s="5">
        <v>0.04764756944444445</v>
      </c>
    </row>
    <row r="336">
      <c r="A336" s="4">
        <v>45.0</v>
      </c>
      <c r="B336" s="4" t="s">
        <v>988</v>
      </c>
      <c r="C336" s="4" t="s">
        <v>921</v>
      </c>
      <c r="D336" s="4" t="s">
        <v>989</v>
      </c>
      <c r="E336" s="4" t="s">
        <v>990</v>
      </c>
      <c r="F336" s="4">
        <v>1983.0</v>
      </c>
      <c r="G336" s="4" t="s">
        <v>843</v>
      </c>
      <c r="H336" s="4">
        <v>24.0</v>
      </c>
      <c r="I336" s="5">
        <v>0.10127314814814815</v>
      </c>
      <c r="J336" s="6" t="str">
        <f t="shared" si="2"/>
        <v>#ERROR!</v>
      </c>
      <c r="K336" s="5">
        <v>0.10089837962962964</v>
      </c>
      <c r="L336" s="5">
        <v>0.04800011574074074</v>
      </c>
    </row>
    <row r="337">
      <c r="A337" s="4">
        <v>46.0</v>
      </c>
      <c r="B337" s="4" t="s">
        <v>991</v>
      </c>
      <c r="C337" s="4" t="s">
        <v>979</v>
      </c>
      <c r="D337" s="4" t="s">
        <v>992</v>
      </c>
      <c r="E337" s="4" t="s">
        <v>993</v>
      </c>
      <c r="F337" s="4">
        <v>1985.0</v>
      </c>
      <c r="G337" s="4" t="s">
        <v>843</v>
      </c>
      <c r="H337" s="4">
        <v>25.0</v>
      </c>
      <c r="I337" s="5">
        <v>0.1016087962962963</v>
      </c>
      <c r="J337" s="7" t="str">
        <f t="shared" si="2"/>
        <v>#ERROR!</v>
      </c>
      <c r="K337" s="5">
        <v>0.10122719907407408</v>
      </c>
      <c r="L337" s="5">
        <v>0.047901851851851855</v>
      </c>
    </row>
    <row r="338">
      <c r="A338" s="4">
        <v>47.0</v>
      </c>
      <c r="B338" s="4" t="s">
        <v>994</v>
      </c>
      <c r="C338" s="4" t="s">
        <v>985</v>
      </c>
      <c r="D338" s="4" t="s">
        <v>400</v>
      </c>
      <c r="E338" s="4" t="s">
        <v>995</v>
      </c>
      <c r="F338" s="4">
        <v>1979.0</v>
      </c>
      <c r="G338" s="4" t="s">
        <v>848</v>
      </c>
      <c r="H338" s="4">
        <v>14.0</v>
      </c>
      <c r="I338" s="5">
        <v>0.10251157407407407</v>
      </c>
      <c r="J338" s="6" t="str">
        <f t="shared" si="2"/>
        <v>#ERROR!</v>
      </c>
      <c r="K338" s="5">
        <v>0.10236018518518519</v>
      </c>
      <c r="L338" s="5">
        <v>0.04690833333333334</v>
      </c>
    </row>
    <row r="339">
      <c r="A339" s="4">
        <v>48.0</v>
      </c>
      <c r="B339" s="4" t="s">
        <v>957</v>
      </c>
      <c r="C339" s="4" t="s">
        <v>996</v>
      </c>
      <c r="D339" s="4" t="s">
        <v>234</v>
      </c>
      <c r="E339" s="4" t="s">
        <v>997</v>
      </c>
      <c r="F339" s="4">
        <v>1971.0</v>
      </c>
      <c r="G339" s="4" t="s">
        <v>852</v>
      </c>
      <c r="H339" s="4">
        <v>7.0</v>
      </c>
      <c r="I339" s="5">
        <v>0.10265046296296296</v>
      </c>
      <c r="J339" s="7" t="str">
        <f t="shared" si="2"/>
        <v>#ERROR!</v>
      </c>
      <c r="K339" s="5">
        <v>0.10254699074074074</v>
      </c>
      <c r="L339" s="5">
        <v>0.04552800925925926</v>
      </c>
    </row>
    <row r="340">
      <c r="A340" s="4">
        <v>49.0</v>
      </c>
      <c r="B340" s="4" t="s">
        <v>998</v>
      </c>
      <c r="C340" s="4" t="s">
        <v>968</v>
      </c>
      <c r="D340" s="4" t="s">
        <v>999</v>
      </c>
      <c r="E340" s="4" t="s">
        <v>1000</v>
      </c>
      <c r="F340" s="4">
        <v>1977.0</v>
      </c>
      <c r="G340" s="4" t="s">
        <v>848</v>
      </c>
      <c r="H340" s="4">
        <v>15.0</v>
      </c>
      <c r="I340" s="5">
        <v>0.10369212962962963</v>
      </c>
      <c r="J340" s="6" t="str">
        <f t="shared" si="2"/>
        <v>#ERROR!</v>
      </c>
      <c r="K340" s="5">
        <v>0.10350300925925926</v>
      </c>
      <c r="L340" s="5">
        <v>0.04845416666666666</v>
      </c>
    </row>
    <row r="341">
      <c r="A341" s="4">
        <v>50.0</v>
      </c>
      <c r="B341" s="4" t="s">
        <v>1001</v>
      </c>
      <c r="C341" s="4" t="s">
        <v>921</v>
      </c>
      <c r="D341" s="4" t="s">
        <v>1002</v>
      </c>
      <c r="E341" s="4" t="s">
        <v>1003</v>
      </c>
      <c r="F341" s="4">
        <v>1993.0</v>
      </c>
      <c r="G341" s="4" t="s">
        <v>843</v>
      </c>
      <c r="H341" s="4">
        <v>26.0</v>
      </c>
      <c r="I341" s="5">
        <v>0.10369212962962963</v>
      </c>
      <c r="J341" s="7" t="str">
        <f t="shared" si="2"/>
        <v>#ERROR!</v>
      </c>
      <c r="K341" s="5">
        <v>0.1036238425925926</v>
      </c>
      <c r="L341" s="5">
        <v>0.047685185185185185</v>
      </c>
    </row>
    <row r="342">
      <c r="A342" s="4">
        <v>51.0</v>
      </c>
      <c r="B342" s="4" t="s">
        <v>1004</v>
      </c>
      <c r="C342" s="4" t="s">
        <v>1005</v>
      </c>
      <c r="D342" s="4" t="s">
        <v>1006</v>
      </c>
      <c r="E342" s="4" t="s">
        <v>1007</v>
      </c>
      <c r="F342" s="4">
        <v>1974.0</v>
      </c>
      <c r="G342" s="4" t="s">
        <v>848</v>
      </c>
      <c r="H342" s="4">
        <v>16.0</v>
      </c>
      <c r="I342" s="5">
        <v>0.10400462962962963</v>
      </c>
      <c r="J342" s="6" t="str">
        <f t="shared" si="2"/>
        <v>#ERROR!</v>
      </c>
      <c r="K342" s="5">
        <v>0.10372592592592593</v>
      </c>
      <c r="L342" s="5">
        <v>0.04829108796296297</v>
      </c>
    </row>
    <row r="343">
      <c r="A343" s="4">
        <v>52.0</v>
      </c>
      <c r="B343" s="4" t="s">
        <v>1008</v>
      </c>
      <c r="C343" s="4" t="s">
        <v>1009</v>
      </c>
      <c r="D343" s="4" t="s">
        <v>1010</v>
      </c>
      <c r="E343" s="4" t="s">
        <v>1011</v>
      </c>
      <c r="F343" s="4">
        <v>1962.0</v>
      </c>
      <c r="G343" s="4" t="s">
        <v>899</v>
      </c>
      <c r="H343" s="4">
        <v>3.0</v>
      </c>
      <c r="I343" s="5">
        <v>0.10450231481481481</v>
      </c>
      <c r="J343" s="7" t="str">
        <f t="shared" si="2"/>
        <v>#ERROR!</v>
      </c>
      <c r="K343" s="5">
        <v>0.10441388888888889</v>
      </c>
      <c r="L343" s="5">
        <v>0.04891527777777777</v>
      </c>
    </row>
    <row r="344">
      <c r="A344" s="4">
        <v>53.0</v>
      </c>
      <c r="B344" s="4" t="s">
        <v>1012</v>
      </c>
      <c r="C344" s="4" t="s">
        <v>845</v>
      </c>
      <c r="D344" s="4" t="s">
        <v>1013</v>
      </c>
      <c r="E344" s="4" t="s">
        <v>1014</v>
      </c>
      <c r="F344" s="4">
        <v>1975.0</v>
      </c>
      <c r="G344" s="4" t="s">
        <v>848</v>
      </c>
      <c r="H344" s="4">
        <v>17.0</v>
      </c>
      <c r="I344" s="5">
        <v>0.10481481481481482</v>
      </c>
      <c r="J344" s="6" t="str">
        <f t="shared" si="2"/>
        <v>#ERROR!</v>
      </c>
      <c r="K344" s="5">
        <v>0.10427233796296295</v>
      </c>
      <c r="L344" s="5">
        <v>0.05020011574074074</v>
      </c>
    </row>
    <row r="345">
      <c r="A345" s="4">
        <v>54.0</v>
      </c>
      <c r="B345" s="4" t="s">
        <v>1015</v>
      </c>
      <c r="C345" s="4" t="s">
        <v>938</v>
      </c>
      <c r="D345" s="6"/>
      <c r="E345" s="4" t="s">
        <v>1016</v>
      </c>
      <c r="F345" s="4">
        <v>1984.0</v>
      </c>
      <c r="G345" s="4" t="s">
        <v>843</v>
      </c>
      <c r="H345" s="4">
        <v>27.0</v>
      </c>
      <c r="I345" s="5">
        <v>0.10494212962962964</v>
      </c>
      <c r="J345" s="7" t="str">
        <f t="shared" si="2"/>
        <v>#ERROR!</v>
      </c>
      <c r="K345" s="5">
        <v>0.10434282407407407</v>
      </c>
      <c r="L345" s="5">
        <v>0.049895486111111116</v>
      </c>
    </row>
    <row r="346">
      <c r="A346" s="4">
        <v>55.0</v>
      </c>
      <c r="B346" s="4" t="s">
        <v>1017</v>
      </c>
      <c r="C346" s="4" t="s">
        <v>914</v>
      </c>
      <c r="D346" s="6"/>
      <c r="E346" s="4" t="s">
        <v>1018</v>
      </c>
      <c r="F346" s="4">
        <v>1971.0</v>
      </c>
      <c r="G346" s="4" t="s">
        <v>852</v>
      </c>
      <c r="H346" s="4">
        <v>8.0</v>
      </c>
      <c r="I346" s="5">
        <v>0.10528935185185186</v>
      </c>
      <c r="J346" s="6" t="str">
        <f t="shared" si="2"/>
        <v>#ERROR!</v>
      </c>
      <c r="K346" s="5">
        <v>0.10471412037037037</v>
      </c>
      <c r="L346" s="5">
        <v>0.04928622685185185</v>
      </c>
    </row>
    <row r="347">
      <c r="A347" s="4">
        <v>56.0</v>
      </c>
      <c r="B347" s="4" t="s">
        <v>1019</v>
      </c>
      <c r="C347" s="4" t="s">
        <v>1020</v>
      </c>
      <c r="D347" s="6"/>
      <c r="E347" s="4" t="s">
        <v>1021</v>
      </c>
      <c r="F347" s="4">
        <v>1983.0</v>
      </c>
      <c r="G347" s="4" t="s">
        <v>843</v>
      </c>
      <c r="H347" s="4">
        <v>28.0</v>
      </c>
      <c r="I347" s="5">
        <v>0.10586805555555556</v>
      </c>
      <c r="J347" s="7" t="str">
        <f t="shared" si="2"/>
        <v>#ERROR!</v>
      </c>
      <c r="K347" s="5">
        <v>0.10544606481481482</v>
      </c>
      <c r="L347" s="5">
        <v>0.05135069444444444</v>
      </c>
    </row>
    <row r="348">
      <c r="A348" s="4">
        <v>57.0</v>
      </c>
      <c r="B348" s="4" t="s">
        <v>1022</v>
      </c>
      <c r="C348" s="4" t="s">
        <v>958</v>
      </c>
      <c r="D348" s="4" t="s">
        <v>821</v>
      </c>
      <c r="E348" s="4" t="s">
        <v>1023</v>
      </c>
      <c r="F348" s="4">
        <v>1979.0</v>
      </c>
      <c r="G348" s="4" t="s">
        <v>848</v>
      </c>
      <c r="H348" s="4">
        <v>18.0</v>
      </c>
      <c r="I348" s="5">
        <v>0.10604166666666667</v>
      </c>
      <c r="J348" s="6" t="str">
        <f t="shared" si="2"/>
        <v>#ERROR!</v>
      </c>
      <c r="K348" s="5">
        <v>0.10541550925925926</v>
      </c>
      <c r="L348" s="5">
        <v>0.05023321759259259</v>
      </c>
    </row>
    <row r="349">
      <c r="A349" s="4">
        <v>58.0</v>
      </c>
      <c r="B349" s="4" t="s">
        <v>1024</v>
      </c>
      <c r="C349" s="4" t="s">
        <v>890</v>
      </c>
      <c r="D349" s="4" t="s">
        <v>1025</v>
      </c>
      <c r="E349" s="4" t="s">
        <v>1026</v>
      </c>
      <c r="F349" s="4">
        <v>1990.0</v>
      </c>
      <c r="G349" s="4" t="s">
        <v>843</v>
      </c>
      <c r="H349" s="4">
        <v>29.0</v>
      </c>
      <c r="I349" s="5">
        <v>0.1062037037037037</v>
      </c>
      <c r="J349" s="7" t="str">
        <f t="shared" si="2"/>
        <v>#ERROR!</v>
      </c>
      <c r="K349" s="5">
        <v>0.1057991898148148</v>
      </c>
      <c r="L349" s="5">
        <v>0.04822534722222222</v>
      </c>
    </row>
    <row r="350">
      <c r="A350" s="4">
        <v>59.0</v>
      </c>
      <c r="B350" s="4" t="s">
        <v>1027</v>
      </c>
      <c r="C350" s="4" t="s">
        <v>958</v>
      </c>
      <c r="D350" s="4" t="s">
        <v>1028</v>
      </c>
      <c r="E350" s="4" t="s">
        <v>1029</v>
      </c>
      <c r="F350" s="4">
        <v>1989.0</v>
      </c>
      <c r="G350" s="4" t="s">
        <v>843</v>
      </c>
      <c r="H350" s="4">
        <v>30.0</v>
      </c>
      <c r="I350" s="5">
        <v>0.10640046296296296</v>
      </c>
      <c r="J350" s="6" t="str">
        <f t="shared" si="2"/>
        <v>#ERROR!</v>
      </c>
      <c r="K350" s="5">
        <v>0.10597210648148148</v>
      </c>
      <c r="L350" s="5">
        <v>0.051160300925925925</v>
      </c>
    </row>
    <row r="351">
      <c r="A351" s="4">
        <v>60.0</v>
      </c>
      <c r="B351" s="4" t="s">
        <v>1030</v>
      </c>
      <c r="C351" s="4" t="s">
        <v>1031</v>
      </c>
      <c r="D351" s="4" t="s">
        <v>989</v>
      </c>
      <c r="E351" s="4" t="s">
        <v>1032</v>
      </c>
      <c r="F351" s="4">
        <v>1978.0</v>
      </c>
      <c r="G351" s="4" t="s">
        <v>848</v>
      </c>
      <c r="H351" s="4">
        <v>19.0</v>
      </c>
      <c r="I351" s="5">
        <v>0.10706018518518519</v>
      </c>
      <c r="J351" s="7" t="str">
        <f t="shared" si="2"/>
        <v>#ERROR!</v>
      </c>
      <c r="K351" s="5">
        <v>0.10686087962962963</v>
      </c>
      <c r="L351" s="5">
        <v>0.05124930555555555</v>
      </c>
    </row>
    <row r="352">
      <c r="A352" s="4">
        <v>61.0</v>
      </c>
      <c r="B352" s="4" t="s">
        <v>1033</v>
      </c>
      <c r="C352" s="4" t="s">
        <v>1034</v>
      </c>
      <c r="D352" s="4" t="s">
        <v>1035</v>
      </c>
      <c r="E352" s="4" t="s">
        <v>1036</v>
      </c>
      <c r="F352" s="4">
        <v>1964.0</v>
      </c>
      <c r="G352" s="4" t="s">
        <v>852</v>
      </c>
      <c r="H352" s="4">
        <v>9.0</v>
      </c>
      <c r="I352" s="5">
        <v>0.1070949074074074</v>
      </c>
      <c r="J352" s="6" t="str">
        <f t="shared" si="2"/>
        <v>#ERROR!</v>
      </c>
      <c r="K352" s="5">
        <v>0.10701331018518519</v>
      </c>
      <c r="L352" s="5">
        <v>0.05082094907407408</v>
      </c>
    </row>
    <row r="353">
      <c r="A353" s="4">
        <v>62.0</v>
      </c>
      <c r="B353" s="4" t="s">
        <v>1037</v>
      </c>
      <c r="C353" s="4" t="s">
        <v>1005</v>
      </c>
      <c r="D353" s="6"/>
      <c r="E353" s="4" t="s">
        <v>1038</v>
      </c>
      <c r="F353" s="4">
        <v>1962.0</v>
      </c>
      <c r="G353" s="4" t="s">
        <v>899</v>
      </c>
      <c r="H353" s="4">
        <v>4.0</v>
      </c>
      <c r="I353" s="5">
        <v>0.1076388888888889</v>
      </c>
      <c r="J353" s="7" t="str">
        <f t="shared" si="2"/>
        <v>#ERROR!</v>
      </c>
      <c r="K353" s="5">
        <v>0.10709224537037038</v>
      </c>
      <c r="L353" s="5">
        <v>0.05089421296296297</v>
      </c>
    </row>
    <row r="354">
      <c r="A354" s="4">
        <v>63.0</v>
      </c>
      <c r="B354" s="4" t="s">
        <v>1039</v>
      </c>
      <c r="C354" s="4" t="s">
        <v>901</v>
      </c>
      <c r="D354" s="4" t="s">
        <v>1040</v>
      </c>
      <c r="E354" s="4" t="s">
        <v>1041</v>
      </c>
      <c r="F354" s="4">
        <v>1982.0</v>
      </c>
      <c r="G354" s="4" t="s">
        <v>848</v>
      </c>
      <c r="H354" s="4">
        <v>20.0</v>
      </c>
      <c r="I354" s="5">
        <v>0.10765046296296296</v>
      </c>
      <c r="J354" s="6" t="str">
        <f t="shared" si="2"/>
        <v>#ERROR!</v>
      </c>
      <c r="K354" s="5">
        <v>0.10710891203703703</v>
      </c>
      <c r="L354" s="5">
        <v>0.05006481481481482</v>
      </c>
    </row>
    <row r="355">
      <c r="A355" s="4">
        <v>64.0</v>
      </c>
      <c r="B355" s="4" t="s">
        <v>991</v>
      </c>
      <c r="C355" s="4" t="s">
        <v>976</v>
      </c>
      <c r="D355" s="6"/>
      <c r="E355" s="4" t="s">
        <v>1042</v>
      </c>
      <c r="F355" s="4">
        <v>1990.0</v>
      </c>
      <c r="G355" s="4" t="s">
        <v>843</v>
      </c>
      <c r="H355" s="4">
        <v>31.0</v>
      </c>
      <c r="I355" s="5">
        <v>0.10796296296296297</v>
      </c>
      <c r="J355" s="7" t="str">
        <f t="shared" si="2"/>
        <v>#ERROR!</v>
      </c>
      <c r="K355" s="5">
        <v>0.10780578703703704</v>
      </c>
      <c r="L355" s="5">
        <v>0.04925127314814815</v>
      </c>
    </row>
    <row r="356">
      <c r="A356" s="4">
        <v>65.0</v>
      </c>
      <c r="B356" s="4" t="s">
        <v>1043</v>
      </c>
      <c r="C356" s="4" t="s">
        <v>854</v>
      </c>
      <c r="D356" s="4" t="s">
        <v>55</v>
      </c>
      <c r="E356" s="4" t="s">
        <v>1044</v>
      </c>
      <c r="F356" s="4">
        <v>1990.0</v>
      </c>
      <c r="G356" s="4" t="s">
        <v>843</v>
      </c>
      <c r="H356" s="4">
        <v>32.0</v>
      </c>
      <c r="I356" s="5">
        <v>0.10824074074074073</v>
      </c>
      <c r="J356" s="6" t="str">
        <f t="shared" si="2"/>
        <v>#ERROR!</v>
      </c>
      <c r="K356" s="5">
        <v>0.10786319444444444</v>
      </c>
      <c r="L356" s="5">
        <v>0.050943981481481486</v>
      </c>
    </row>
    <row r="357">
      <c r="A357" s="4">
        <v>66.0</v>
      </c>
      <c r="B357" s="4" t="s">
        <v>1045</v>
      </c>
      <c r="C357" s="4" t="s">
        <v>1046</v>
      </c>
      <c r="D357" s="6"/>
      <c r="E357" s="4" t="s">
        <v>1047</v>
      </c>
      <c r="F357" s="4">
        <v>1989.0</v>
      </c>
      <c r="G357" s="4" t="s">
        <v>843</v>
      </c>
      <c r="H357" s="4">
        <v>33.0</v>
      </c>
      <c r="I357" s="5">
        <v>0.10953703703703704</v>
      </c>
      <c r="J357" s="7" t="str">
        <f t="shared" si="2"/>
        <v>#ERROR!</v>
      </c>
      <c r="K357" s="5">
        <v>0.10914537037037036</v>
      </c>
      <c r="L357" s="5">
        <v>0.051732175925925925</v>
      </c>
    </row>
    <row r="358">
      <c r="A358" s="4">
        <v>67.0</v>
      </c>
      <c r="B358" s="4" t="s">
        <v>1048</v>
      </c>
      <c r="C358" s="4" t="s">
        <v>1049</v>
      </c>
      <c r="D358" s="4" t="s">
        <v>1050</v>
      </c>
      <c r="E358" s="4" t="s">
        <v>1051</v>
      </c>
      <c r="F358" s="4">
        <v>1979.0</v>
      </c>
      <c r="G358" s="4" t="s">
        <v>848</v>
      </c>
      <c r="H358" s="4">
        <v>21.0</v>
      </c>
      <c r="I358" s="5">
        <v>0.10997685185185185</v>
      </c>
      <c r="J358" s="6" t="str">
        <f t="shared" si="2"/>
        <v>#ERROR!</v>
      </c>
      <c r="K358" s="5">
        <v>0.10939756944444445</v>
      </c>
      <c r="L358" s="5">
        <v>0.05104756944444445</v>
      </c>
    </row>
    <row r="359">
      <c r="A359" s="4">
        <v>68.0</v>
      </c>
      <c r="B359" s="4" t="s">
        <v>1052</v>
      </c>
      <c r="C359" s="4" t="s">
        <v>1053</v>
      </c>
      <c r="D359" s="4" t="s">
        <v>1054</v>
      </c>
      <c r="E359" s="4" t="s">
        <v>1055</v>
      </c>
      <c r="F359" s="4">
        <v>1977.0</v>
      </c>
      <c r="G359" s="4" t="s">
        <v>848</v>
      </c>
      <c r="H359" s="4">
        <v>22.0</v>
      </c>
      <c r="I359" s="5">
        <v>0.11034722222222222</v>
      </c>
      <c r="J359" s="7" t="str">
        <f t="shared" si="2"/>
        <v>#ERROR!</v>
      </c>
      <c r="K359" s="5">
        <v>0.11025798611111112</v>
      </c>
      <c r="L359" s="5">
        <v>0.05129826388888889</v>
      </c>
    </row>
    <row r="360">
      <c r="A360" s="4">
        <v>69.0</v>
      </c>
      <c r="B360" s="4" t="s">
        <v>1056</v>
      </c>
      <c r="C360" s="4" t="s">
        <v>921</v>
      </c>
      <c r="D360" s="4" t="s">
        <v>769</v>
      </c>
      <c r="E360" s="4" t="s">
        <v>1057</v>
      </c>
      <c r="F360" s="4">
        <v>1988.0</v>
      </c>
      <c r="G360" s="4" t="s">
        <v>843</v>
      </c>
      <c r="H360" s="4">
        <v>34.0</v>
      </c>
      <c r="I360" s="5">
        <v>0.11087962962962963</v>
      </c>
      <c r="J360" s="6" t="str">
        <f t="shared" si="2"/>
        <v>#ERROR!</v>
      </c>
      <c r="K360" s="5">
        <v>0.11055543981481482</v>
      </c>
      <c r="L360" s="5">
        <v>0.05245601851851852</v>
      </c>
    </row>
    <row r="361">
      <c r="A361" s="4">
        <v>70.0</v>
      </c>
      <c r="B361" s="4" t="s">
        <v>1058</v>
      </c>
      <c r="C361" s="4" t="s">
        <v>976</v>
      </c>
      <c r="D361" s="4" t="s">
        <v>112</v>
      </c>
      <c r="E361" s="4" t="s">
        <v>1059</v>
      </c>
      <c r="F361" s="4">
        <v>1996.0</v>
      </c>
      <c r="G361" s="4" t="s">
        <v>843</v>
      </c>
      <c r="H361" s="4">
        <v>35.0</v>
      </c>
      <c r="I361" s="5">
        <v>0.11105324074074074</v>
      </c>
      <c r="J361" s="7" t="str">
        <f t="shared" si="2"/>
        <v>#ERROR!</v>
      </c>
      <c r="K361" s="5">
        <v>0.11071666666666667</v>
      </c>
      <c r="L361" s="5">
        <v>0.052220370370370375</v>
      </c>
    </row>
    <row r="362">
      <c r="A362" s="4">
        <v>71.0</v>
      </c>
      <c r="B362" s="4" t="s">
        <v>1060</v>
      </c>
      <c r="C362" s="4" t="s">
        <v>1061</v>
      </c>
      <c r="D362" s="4" t="s">
        <v>1062</v>
      </c>
      <c r="E362" s="4" t="s">
        <v>1063</v>
      </c>
      <c r="F362" s="4">
        <v>1993.0</v>
      </c>
      <c r="G362" s="4" t="s">
        <v>843</v>
      </c>
      <c r="H362" s="4">
        <v>36.0</v>
      </c>
      <c r="I362" s="5">
        <v>0.11149305555555555</v>
      </c>
      <c r="J362" s="6" t="str">
        <f t="shared" si="2"/>
        <v>#ERROR!</v>
      </c>
      <c r="K362" s="5">
        <v>0.1112763888888889</v>
      </c>
      <c r="L362" s="5">
        <v>0.05109525462962963</v>
      </c>
    </row>
    <row r="363">
      <c r="A363" s="4">
        <v>72.0</v>
      </c>
      <c r="B363" s="4" t="s">
        <v>1064</v>
      </c>
      <c r="C363" s="4" t="s">
        <v>985</v>
      </c>
      <c r="D363" s="6"/>
      <c r="E363" s="4" t="s">
        <v>1065</v>
      </c>
      <c r="F363" s="4">
        <v>1987.0</v>
      </c>
      <c r="G363" s="4" t="s">
        <v>843</v>
      </c>
      <c r="H363" s="4">
        <v>37.0</v>
      </c>
      <c r="I363" s="5">
        <v>0.11258101851851852</v>
      </c>
      <c r="J363" s="7" t="str">
        <f t="shared" si="2"/>
        <v>#ERROR!</v>
      </c>
      <c r="K363" s="5">
        <v>0.1120363425925926</v>
      </c>
      <c r="L363" s="5">
        <v>0.052105439814814816</v>
      </c>
    </row>
    <row r="364">
      <c r="A364" s="4">
        <v>73.0</v>
      </c>
      <c r="B364" s="4" t="s">
        <v>1066</v>
      </c>
      <c r="C364" s="4" t="s">
        <v>854</v>
      </c>
      <c r="D364" s="4" t="s">
        <v>1067</v>
      </c>
      <c r="E364" s="4" t="s">
        <v>1068</v>
      </c>
      <c r="F364" s="4">
        <v>1977.0</v>
      </c>
      <c r="G364" s="4" t="s">
        <v>848</v>
      </c>
      <c r="H364" s="4">
        <v>23.0</v>
      </c>
      <c r="I364" s="5">
        <v>0.1127662037037037</v>
      </c>
      <c r="J364" s="6" t="str">
        <f t="shared" si="2"/>
        <v>#ERROR!</v>
      </c>
      <c r="K364" s="5">
        <v>0.11232743055555555</v>
      </c>
      <c r="L364" s="5">
        <v>0.050876273148148146</v>
      </c>
    </row>
    <row r="365">
      <c r="A365" s="4">
        <v>74.0</v>
      </c>
      <c r="B365" s="4" t="s">
        <v>1056</v>
      </c>
      <c r="C365" s="4" t="s">
        <v>938</v>
      </c>
      <c r="D365" s="4" t="s">
        <v>803</v>
      </c>
      <c r="E365" s="4" t="s">
        <v>1069</v>
      </c>
      <c r="F365" s="4">
        <v>1968.0</v>
      </c>
      <c r="G365" s="4" t="s">
        <v>852</v>
      </c>
      <c r="H365" s="4">
        <v>10.0</v>
      </c>
      <c r="I365" s="5">
        <v>0.11603009259259259</v>
      </c>
      <c r="J365" s="7" t="str">
        <f t="shared" si="2"/>
        <v>#ERROR!</v>
      </c>
      <c r="K365" s="5">
        <v>0.11568912037037038</v>
      </c>
      <c r="L365" s="5">
        <v>0.05338854166666667</v>
      </c>
    </row>
    <row r="366">
      <c r="A366" s="4">
        <v>75.0</v>
      </c>
      <c r="B366" s="4" t="s">
        <v>859</v>
      </c>
      <c r="C366" s="4" t="s">
        <v>1070</v>
      </c>
      <c r="D366" s="6"/>
      <c r="E366" s="4" t="s">
        <v>1071</v>
      </c>
      <c r="F366" s="4">
        <v>1960.0</v>
      </c>
      <c r="G366" s="4" t="s">
        <v>899</v>
      </c>
      <c r="H366" s="4">
        <v>5.0</v>
      </c>
      <c r="I366" s="5">
        <v>0.1178125</v>
      </c>
      <c r="J366" s="6" t="str">
        <f>+1:1:59.86</f>
        <v>#N/A</v>
      </c>
      <c r="K366" s="5">
        <v>0.11729780092592593</v>
      </c>
      <c r="L366" s="5">
        <v>0.05474131944444444</v>
      </c>
    </row>
    <row r="367">
      <c r="A367" s="4">
        <v>76.0</v>
      </c>
      <c r="B367" s="4" t="s">
        <v>1072</v>
      </c>
      <c r="C367" s="4" t="s">
        <v>964</v>
      </c>
      <c r="D367" s="4" t="s">
        <v>112</v>
      </c>
      <c r="E367" s="4" t="s">
        <v>1073</v>
      </c>
      <c r="F367" s="4">
        <v>1975.0</v>
      </c>
      <c r="G367" s="4" t="s">
        <v>848</v>
      </c>
      <c r="H367" s="4">
        <v>24.0</v>
      </c>
      <c r="I367" s="5">
        <v>0.11782407407407407</v>
      </c>
      <c r="J367" s="7" t="str">
        <f>+1:2:0.45</f>
        <v>#N/A</v>
      </c>
      <c r="K367" s="5">
        <v>0.11736099537037037</v>
      </c>
      <c r="L367" s="5">
        <v>0.0558275462962963</v>
      </c>
    </row>
    <row r="368">
      <c r="A368" s="4">
        <v>77.0</v>
      </c>
      <c r="B368" s="4" t="s">
        <v>1074</v>
      </c>
      <c r="C368" s="4" t="s">
        <v>1075</v>
      </c>
      <c r="D368" s="6"/>
      <c r="E368" s="4" t="s">
        <v>1076</v>
      </c>
      <c r="F368" s="4">
        <v>1990.0</v>
      </c>
      <c r="G368" s="4" t="s">
        <v>843</v>
      </c>
      <c r="H368" s="4">
        <v>38.0</v>
      </c>
      <c r="I368" s="5">
        <v>0.11840277777777777</v>
      </c>
      <c r="J368" s="6" t="str">
        <f>+1:2:50.38</f>
        <v>#N/A</v>
      </c>
      <c r="K368" s="5">
        <v>0.11801724537037038</v>
      </c>
      <c r="L368" s="5">
        <v>0.056321875</v>
      </c>
    </row>
    <row r="369">
      <c r="A369" s="4">
        <v>78.0</v>
      </c>
      <c r="B369" s="4" t="s">
        <v>1077</v>
      </c>
      <c r="C369" s="4" t="s">
        <v>921</v>
      </c>
      <c r="D369" s="4" t="s">
        <v>726</v>
      </c>
      <c r="E369" s="4" t="s">
        <v>1078</v>
      </c>
      <c r="F369" s="4">
        <v>1982.0</v>
      </c>
      <c r="G369" s="4" t="s">
        <v>848</v>
      </c>
      <c r="H369" s="4">
        <v>25.0</v>
      </c>
      <c r="I369" s="5">
        <v>0.11979166666666667</v>
      </c>
      <c r="J369" s="7" t="str">
        <f>+1:4:51.21</f>
        <v>#N/A</v>
      </c>
      <c r="K369" s="5">
        <v>0.11916805555555557</v>
      </c>
      <c r="L369" s="5">
        <v>0.05594062500000001</v>
      </c>
    </row>
    <row r="370">
      <c r="A370" s="4">
        <v>79.0</v>
      </c>
      <c r="B370" s="4" t="s">
        <v>1079</v>
      </c>
      <c r="C370" s="4" t="s">
        <v>1080</v>
      </c>
      <c r="D370" s="4" t="s">
        <v>965</v>
      </c>
      <c r="E370" s="4" t="s">
        <v>1081</v>
      </c>
      <c r="F370" s="4">
        <v>1980.0</v>
      </c>
      <c r="G370" s="4" t="s">
        <v>848</v>
      </c>
      <c r="H370" s="4">
        <v>26.0</v>
      </c>
      <c r="I370" s="5">
        <v>0.12173611111111111</v>
      </c>
      <c r="J370" s="6" t="str">
        <f>+1:7:39.09</f>
        <v>#N/A</v>
      </c>
      <c r="L370" s="5">
        <v>0.05732094907407407</v>
      </c>
    </row>
    <row r="371">
      <c r="A371" s="4">
        <v>80.0</v>
      </c>
      <c r="B371" s="4" t="s">
        <v>1082</v>
      </c>
      <c r="C371" s="4" t="s">
        <v>985</v>
      </c>
      <c r="D371" s="4" t="s">
        <v>1083</v>
      </c>
      <c r="E371" s="4" t="s">
        <v>1084</v>
      </c>
      <c r="F371" s="4">
        <v>1976.0</v>
      </c>
      <c r="G371" s="4" t="s">
        <v>848</v>
      </c>
      <c r="H371" s="4">
        <v>27.0</v>
      </c>
      <c r="I371" s="5">
        <v>0.12447916666666667</v>
      </c>
      <c r="J371" s="7" t="str">
        <f>+1:11:36.25</f>
        <v>#N/A</v>
      </c>
      <c r="K371" s="5">
        <v>0.12395127314814815</v>
      </c>
      <c r="L371" s="5">
        <v>0.05852962962962963</v>
      </c>
    </row>
    <row r="372">
      <c r="A372" s="4">
        <v>81.0</v>
      </c>
      <c r="B372" s="4" t="s">
        <v>1085</v>
      </c>
      <c r="C372" s="4" t="s">
        <v>1046</v>
      </c>
      <c r="D372" s="4" t="s">
        <v>112</v>
      </c>
      <c r="E372" s="4" t="s">
        <v>1086</v>
      </c>
      <c r="F372" s="4">
        <v>1987.0</v>
      </c>
      <c r="G372" s="4" t="s">
        <v>843</v>
      </c>
      <c r="H372" s="4">
        <v>39.0</v>
      </c>
      <c r="I372" s="5">
        <v>0.12453703703703704</v>
      </c>
      <c r="J372" s="6" t="str">
        <f>+1:11:40.94</f>
        <v>#N/A</v>
      </c>
      <c r="K372" s="5">
        <v>0.12427152777777777</v>
      </c>
      <c r="L372" s="5">
        <v>0.05818043981481481</v>
      </c>
    </row>
    <row r="373">
      <c r="A373" s="4">
        <v>82.0</v>
      </c>
      <c r="B373" s="4" t="s">
        <v>1087</v>
      </c>
      <c r="C373" s="4" t="s">
        <v>938</v>
      </c>
      <c r="D373" s="6"/>
      <c r="E373" s="4" t="s">
        <v>1088</v>
      </c>
      <c r="F373" s="4">
        <v>1978.0</v>
      </c>
      <c r="G373" s="4" t="s">
        <v>848</v>
      </c>
      <c r="H373" s="4">
        <v>28.0</v>
      </c>
      <c r="I373" s="5">
        <v>0.12502314814814816</v>
      </c>
      <c r="J373" s="7" t="str">
        <f>+1:12:22.56</f>
        <v>#N/A</v>
      </c>
      <c r="K373" s="5">
        <v>0.12437303240740741</v>
      </c>
      <c r="L373" s="5">
        <v>0.05849201388888889</v>
      </c>
    </row>
    <row r="374">
      <c r="A374" s="4">
        <v>83.0</v>
      </c>
      <c r="B374" s="4" t="s">
        <v>1089</v>
      </c>
      <c r="C374" s="4" t="s">
        <v>1090</v>
      </c>
      <c r="D374" s="4" t="s">
        <v>1091</v>
      </c>
      <c r="E374" s="4" t="s">
        <v>1092</v>
      </c>
      <c r="F374" s="4">
        <v>1975.0</v>
      </c>
      <c r="G374" s="4" t="s">
        <v>848</v>
      </c>
      <c r="H374" s="4">
        <v>29.0</v>
      </c>
      <c r="I374" s="5">
        <v>0.12502314814814816</v>
      </c>
      <c r="J374" s="6" t="str">
        <f>+1:12:22.7</f>
        <v>#N/A</v>
      </c>
      <c r="K374" s="5">
        <v>0.12437071759259258</v>
      </c>
      <c r="L374" s="5">
        <v>0.05849201388888889</v>
      </c>
    </row>
    <row r="375">
      <c r="A375" s="4">
        <v>84.0</v>
      </c>
      <c r="B375" s="4" t="s">
        <v>1093</v>
      </c>
      <c r="C375" s="4" t="s">
        <v>1031</v>
      </c>
      <c r="D375" s="4" t="s">
        <v>1094</v>
      </c>
      <c r="E375" s="4" t="s">
        <v>1095</v>
      </c>
      <c r="F375" s="4">
        <v>1982.0</v>
      </c>
      <c r="G375" s="4" t="s">
        <v>848</v>
      </c>
      <c r="H375" s="4">
        <v>30.0</v>
      </c>
      <c r="I375" s="5">
        <v>0.12503472222222223</v>
      </c>
      <c r="J375" s="7" t="str">
        <f>+1:12:23.65</f>
        <v>#N/A</v>
      </c>
      <c r="K375" s="5">
        <v>0.12452453703703704</v>
      </c>
      <c r="L375" s="5">
        <v>0.05829513888888889</v>
      </c>
    </row>
    <row r="376">
      <c r="A376" s="4">
        <v>85.0</v>
      </c>
      <c r="B376" s="4" t="s">
        <v>1096</v>
      </c>
      <c r="C376" s="4" t="s">
        <v>901</v>
      </c>
      <c r="D376" s="4" t="s">
        <v>965</v>
      </c>
      <c r="E376" s="4" t="s">
        <v>1097</v>
      </c>
      <c r="F376" s="4">
        <v>1982.0</v>
      </c>
      <c r="G376" s="4" t="s">
        <v>848</v>
      </c>
      <c r="H376" s="4">
        <v>31.0</v>
      </c>
      <c r="I376" s="5">
        <v>0.12939814814814815</v>
      </c>
      <c r="J376" s="6" t="str">
        <f>+1:18:40.47</f>
        <v>#N/A</v>
      </c>
      <c r="K376" s="5">
        <v>0.1291306712962963</v>
      </c>
      <c r="L376" s="5">
        <v>0.06121331018518519</v>
      </c>
    </row>
    <row r="377">
      <c r="A377" s="4">
        <v>86.0</v>
      </c>
      <c r="B377" s="4" t="s">
        <v>1098</v>
      </c>
      <c r="C377" s="4" t="s">
        <v>854</v>
      </c>
      <c r="D377" s="4" t="s">
        <v>989</v>
      </c>
      <c r="E377" s="4" t="s">
        <v>1099</v>
      </c>
      <c r="F377" s="4">
        <v>1986.0</v>
      </c>
      <c r="G377" s="4" t="s">
        <v>843</v>
      </c>
      <c r="H377" s="4">
        <v>40.0</v>
      </c>
      <c r="I377" s="5">
        <v>0.13175925925925927</v>
      </c>
      <c r="J377" s="7" t="str">
        <f>+1:22:5.28</f>
        <v>#N/A</v>
      </c>
      <c r="K377" s="5">
        <v>0.13120069444444443</v>
      </c>
      <c r="L377" s="5">
        <v>0.06230775462962963</v>
      </c>
    </row>
    <row r="378">
      <c r="A378" s="4">
        <v>87.0</v>
      </c>
      <c r="B378" s="4" t="s">
        <v>1100</v>
      </c>
      <c r="C378" s="4" t="s">
        <v>952</v>
      </c>
      <c r="D378" s="4" t="s">
        <v>989</v>
      </c>
      <c r="E378" s="4" t="s">
        <v>1101</v>
      </c>
      <c r="F378" s="4">
        <v>1972.0</v>
      </c>
      <c r="G378" s="4" t="s">
        <v>852</v>
      </c>
      <c r="H378" s="4">
        <v>11.0</v>
      </c>
      <c r="I378" s="5">
        <v>0.13177083333333334</v>
      </c>
      <c r="J378" s="6" t="str">
        <f>+1:22:6.16</f>
        <v>#N/A</v>
      </c>
      <c r="K378" s="5">
        <v>0.1312060185185185</v>
      </c>
      <c r="L378" s="5">
        <v>0.062323379629629624</v>
      </c>
    </row>
    <row r="379">
      <c r="A379" s="4">
        <v>88.0</v>
      </c>
      <c r="B379" s="4" t="s">
        <v>1102</v>
      </c>
      <c r="C379" s="4" t="s">
        <v>854</v>
      </c>
      <c r="D379" s="4" t="s">
        <v>1094</v>
      </c>
      <c r="E379" s="4" t="s">
        <v>1103</v>
      </c>
      <c r="F379" s="4">
        <v>1984.0</v>
      </c>
      <c r="G379" s="4" t="s">
        <v>843</v>
      </c>
      <c r="H379" s="4">
        <v>41.0</v>
      </c>
      <c r="I379" s="5">
        <v>0.14171296296296296</v>
      </c>
      <c r="J379" s="7" t="str">
        <f>+1:36:24.61</f>
        <v>#N/A</v>
      </c>
      <c r="K379" s="5">
        <v>0.1412074074074074</v>
      </c>
      <c r="L379" s="5">
        <v>0.061783912037037036</v>
      </c>
    </row>
    <row r="380">
      <c r="A380" s="4">
        <v>89.0</v>
      </c>
      <c r="B380" s="4" t="s">
        <v>1104</v>
      </c>
      <c r="C380" s="4" t="s">
        <v>1105</v>
      </c>
      <c r="D380" s="4" t="s">
        <v>1094</v>
      </c>
      <c r="E380" s="4" t="s">
        <v>1106</v>
      </c>
      <c r="F380" s="4">
        <v>1972.0</v>
      </c>
      <c r="G380" s="4" t="s">
        <v>852</v>
      </c>
      <c r="H380" s="4">
        <v>12.0</v>
      </c>
      <c r="I380" s="5">
        <v>0.14179398148148148</v>
      </c>
      <c r="J380" s="6" t="str">
        <f>+1:36:31.33</f>
        <v>#N/A</v>
      </c>
      <c r="K380" s="5">
        <v>0.14127800925925926</v>
      </c>
      <c r="L380" s="5">
        <v>0.061987615740740735</v>
      </c>
    </row>
    <row r="381">
      <c r="A381" s="4">
        <v>90.0</v>
      </c>
      <c r="B381" s="4" t="s">
        <v>1107</v>
      </c>
      <c r="C381" s="4" t="s">
        <v>1108</v>
      </c>
      <c r="D381" s="6"/>
      <c r="E381" s="4" t="s">
        <v>1109</v>
      </c>
      <c r="F381" s="4">
        <v>1970.0</v>
      </c>
      <c r="G381" s="4" t="s">
        <v>852</v>
      </c>
      <c r="H381" s="4">
        <v>13.0</v>
      </c>
      <c r="I381" s="5">
        <v>0.14400462962962962</v>
      </c>
      <c r="J381" s="7" t="str">
        <f>+1:39:43.29</f>
        <v>#N/A</v>
      </c>
      <c r="K381" s="5">
        <v>0.14344027777777776</v>
      </c>
      <c r="L381" s="5">
        <v>0.06269513888888889</v>
      </c>
    </row>
    <row r="382">
      <c r="A382" s="4">
        <v>91.0</v>
      </c>
      <c r="B382" s="4" t="s">
        <v>1110</v>
      </c>
      <c r="C382" s="4" t="s">
        <v>893</v>
      </c>
      <c r="D382" s="4" t="s">
        <v>364</v>
      </c>
      <c r="E382" s="4" t="s">
        <v>1111</v>
      </c>
      <c r="F382" s="4">
        <v>1968.0</v>
      </c>
      <c r="G382" s="4" t="s">
        <v>852</v>
      </c>
      <c r="H382" s="4">
        <v>14.0</v>
      </c>
      <c r="I382" s="5">
        <v>0.16597222222222222</v>
      </c>
      <c r="J382" s="6" t="str">
        <f>+2:11:21.3</f>
        <v>#N/A</v>
      </c>
      <c r="K382" s="5">
        <v>0.1658125</v>
      </c>
      <c r="L382" s="5">
        <v>0.07534224537037036</v>
      </c>
    </row>
    <row r="383">
      <c r="A383" s="6"/>
      <c r="B383" s="4" t="s">
        <v>1112</v>
      </c>
      <c r="C383" s="4" t="s">
        <v>1113</v>
      </c>
      <c r="D383" s="4" t="s">
        <v>1114</v>
      </c>
      <c r="E383" s="4" t="s">
        <v>1115</v>
      </c>
      <c r="F383" s="4">
        <v>1968.0</v>
      </c>
      <c r="G383" s="4" t="s">
        <v>852</v>
      </c>
      <c r="H383" s="6"/>
      <c r="I383" s="4" t="s">
        <v>837</v>
      </c>
      <c r="J383" s="7"/>
    </row>
    <row r="384">
      <c r="A384" s="6"/>
      <c r="B384" s="9"/>
      <c r="C384" s="9"/>
      <c r="D384" s="9"/>
      <c r="E384" s="9"/>
      <c r="F384" s="9"/>
      <c r="G384" s="9"/>
      <c r="H384" s="9"/>
      <c r="I384" s="9"/>
      <c r="J384" s="9"/>
    </row>
    <row r="385">
      <c r="A385" s="8" t="s">
        <v>1116</v>
      </c>
      <c r="B385" s="4"/>
      <c r="C385" s="4"/>
      <c r="D385" s="4"/>
      <c r="F385" s="4"/>
      <c r="G385" s="4"/>
      <c r="H385" s="4"/>
      <c r="I385" s="5"/>
      <c r="J385" s="5"/>
    </row>
    <row r="386">
      <c r="A386" s="9"/>
    </row>
    <row r="387">
      <c r="A387" s="4"/>
      <c r="B387" s="4"/>
      <c r="C387" s="4"/>
      <c r="D387" s="4"/>
      <c r="E387" s="4"/>
      <c r="F387" s="4"/>
      <c r="G387" s="4"/>
      <c r="H387" s="4"/>
      <c r="I387" s="5"/>
      <c r="J387" s="5"/>
    </row>
    <row r="388">
      <c r="A388" s="9"/>
    </row>
    <row r="389">
      <c r="A389" s="4"/>
      <c r="B389" s="4"/>
      <c r="C389" s="4"/>
      <c r="D389" s="4"/>
      <c r="F389" s="4"/>
      <c r="G389" s="4"/>
      <c r="H389" s="4"/>
      <c r="I389" s="5"/>
      <c r="J389" s="5"/>
    </row>
    <row r="390">
      <c r="A390" s="9"/>
    </row>
    <row r="391">
      <c r="A391" s="4"/>
      <c r="B391" s="4"/>
      <c r="C391" s="4"/>
      <c r="D391" s="4"/>
      <c r="F391" s="4"/>
      <c r="G391" s="4"/>
      <c r="H391" s="4"/>
      <c r="I391" s="5"/>
      <c r="J391" s="5"/>
    </row>
    <row r="392">
      <c r="A392" s="9"/>
    </row>
    <row r="393">
      <c r="A393" s="4"/>
      <c r="B393" s="4"/>
      <c r="C393" s="4"/>
      <c r="D393" s="4"/>
      <c r="F393" s="4"/>
      <c r="G393" s="4"/>
      <c r="H393" s="4"/>
      <c r="I393" s="5"/>
      <c r="J393" s="5"/>
    </row>
    <row r="394">
      <c r="A394" s="9"/>
    </row>
    <row r="395">
      <c r="A395" s="4"/>
      <c r="B395" s="4"/>
      <c r="C395" s="4"/>
      <c r="D395" s="4"/>
      <c r="F395" s="4"/>
      <c r="G395" s="4"/>
      <c r="H395" s="4"/>
      <c r="I395" s="5"/>
      <c r="J395" s="5"/>
    </row>
    <row r="396">
      <c r="A396" s="9"/>
    </row>
    <row r="397">
      <c r="A397" s="4"/>
      <c r="B397" s="4"/>
      <c r="C397" s="4"/>
      <c r="D397" s="4"/>
      <c r="F397" s="4"/>
      <c r="G397" s="4"/>
      <c r="H397" s="4"/>
      <c r="I397" s="5"/>
      <c r="J397" s="5"/>
    </row>
    <row r="398">
      <c r="A398" s="9"/>
    </row>
    <row r="399">
      <c r="A399" s="4"/>
      <c r="B399" s="4"/>
      <c r="C399" s="4"/>
      <c r="D399" s="4"/>
      <c r="F399" s="4"/>
      <c r="G399" s="4"/>
      <c r="H399" s="4"/>
      <c r="I399" s="5"/>
      <c r="J399" s="5"/>
    </row>
    <row r="400">
      <c r="A400" s="9"/>
    </row>
    <row r="401">
      <c r="A401" s="4"/>
      <c r="B401" s="4"/>
      <c r="C401" s="4"/>
      <c r="D401" s="4"/>
      <c r="F401" s="4"/>
      <c r="G401" s="4"/>
      <c r="H401" s="4"/>
      <c r="I401" s="5"/>
      <c r="J401" s="5"/>
    </row>
    <row r="402">
      <c r="A402" s="9"/>
    </row>
    <row r="403">
      <c r="A403" s="4"/>
      <c r="B403" s="4"/>
      <c r="C403" s="4"/>
      <c r="D403" s="4"/>
      <c r="E403" s="4"/>
      <c r="F403" s="4"/>
      <c r="G403" s="4"/>
      <c r="H403" s="4"/>
      <c r="I403" s="5"/>
      <c r="J403" s="5"/>
    </row>
    <row r="404">
      <c r="A404" s="9"/>
    </row>
    <row r="405">
      <c r="A405" s="4"/>
      <c r="B405" s="4"/>
      <c r="C405" s="4"/>
      <c r="D405" s="4"/>
      <c r="E405" s="4"/>
      <c r="F405" s="4"/>
      <c r="G405" s="4"/>
      <c r="H405" s="4"/>
      <c r="I405" s="5"/>
      <c r="J405" s="5"/>
    </row>
    <row r="406">
      <c r="A406" s="9"/>
    </row>
    <row r="407">
      <c r="A407" s="4"/>
      <c r="B407" s="4"/>
      <c r="C407" s="4"/>
      <c r="D407" s="4"/>
      <c r="F407" s="4"/>
      <c r="G407" s="4"/>
      <c r="H407" s="4"/>
      <c r="I407" s="5"/>
      <c r="J407" s="5"/>
    </row>
    <row r="408">
      <c r="A408" s="9"/>
    </row>
    <row r="409">
      <c r="A409" s="4"/>
      <c r="B409" s="4"/>
      <c r="C409" s="4"/>
      <c r="D409" s="4"/>
      <c r="F409" s="4"/>
      <c r="G409" s="4"/>
      <c r="H409" s="4"/>
      <c r="I409" s="5"/>
      <c r="J409" s="5"/>
    </row>
    <row r="410">
      <c r="A410" s="9"/>
    </row>
    <row r="411">
      <c r="A411" s="4"/>
      <c r="B411" s="4"/>
      <c r="C411" s="4"/>
      <c r="D411" s="4"/>
      <c r="F411" s="4"/>
      <c r="G411" s="4"/>
      <c r="H411" s="4"/>
      <c r="I411" s="5"/>
      <c r="J411" s="5"/>
    </row>
    <row r="412">
      <c r="A412" s="9"/>
    </row>
    <row r="413">
      <c r="A413" s="4"/>
      <c r="B413" s="4"/>
      <c r="C413" s="4"/>
      <c r="D413" s="4"/>
      <c r="F413" s="4"/>
      <c r="G413" s="4"/>
      <c r="H413" s="4"/>
      <c r="I413" s="5"/>
      <c r="J413" s="5"/>
    </row>
    <row r="414">
      <c r="A414" s="9"/>
    </row>
    <row r="415">
      <c r="A415" s="4"/>
      <c r="B415" s="4"/>
      <c r="C415" s="4"/>
      <c r="D415" s="4"/>
      <c r="F415" s="4"/>
      <c r="G415" s="4"/>
      <c r="H415" s="4"/>
      <c r="I415" s="5"/>
      <c r="J415" s="5"/>
    </row>
    <row r="416">
      <c r="A416" s="9"/>
    </row>
    <row r="417">
      <c r="A417" s="4"/>
      <c r="B417" s="4"/>
      <c r="C417" s="4"/>
      <c r="D417" s="4"/>
      <c r="E417" s="4"/>
      <c r="F417" s="4"/>
      <c r="G417" s="4"/>
      <c r="H417" s="4"/>
      <c r="I417" s="5"/>
      <c r="J417" s="5"/>
    </row>
    <row r="418">
      <c r="A418" s="9"/>
    </row>
    <row r="419">
      <c r="A419" s="4"/>
      <c r="B419" s="4"/>
      <c r="C419" s="4"/>
      <c r="D419" s="4"/>
      <c r="F419" s="4"/>
      <c r="G419" s="4"/>
      <c r="H419" s="4"/>
      <c r="I419" s="5"/>
      <c r="J419" s="5"/>
    </row>
    <row r="420">
      <c r="A420" s="9"/>
    </row>
    <row r="421">
      <c r="A421" s="4"/>
      <c r="B421" s="4"/>
      <c r="C421" s="4"/>
      <c r="D421" s="4"/>
      <c r="F421" s="4"/>
      <c r="G421" s="4"/>
      <c r="H421" s="4"/>
      <c r="I421" s="5"/>
      <c r="J421" s="5"/>
    </row>
    <row r="422">
      <c r="A422" s="9"/>
    </row>
    <row r="423">
      <c r="A423" s="4"/>
      <c r="B423" s="4"/>
      <c r="C423" s="4"/>
      <c r="D423" s="4"/>
      <c r="F423" s="4"/>
      <c r="G423" s="4"/>
      <c r="H423" s="4"/>
      <c r="I423" s="5"/>
      <c r="J423" s="5"/>
    </row>
    <row r="424">
      <c r="A424" s="9"/>
    </row>
    <row r="425">
      <c r="A425" s="4"/>
      <c r="B425" s="4"/>
      <c r="C425" s="4"/>
      <c r="D425" s="4"/>
      <c r="F425" s="4"/>
      <c r="G425" s="4"/>
      <c r="H425" s="4"/>
      <c r="I425" s="5"/>
      <c r="J425" s="5"/>
    </row>
    <row r="426">
      <c r="A426" s="9"/>
    </row>
    <row r="427">
      <c r="A427" s="4"/>
      <c r="B427" s="4"/>
      <c r="C427" s="4"/>
      <c r="D427" s="4"/>
      <c r="E427" s="4"/>
      <c r="F427" s="4"/>
      <c r="G427" s="4"/>
      <c r="H427" s="4"/>
      <c r="I427" s="5"/>
      <c r="J427" s="5"/>
    </row>
    <row r="428">
      <c r="A428" s="9"/>
    </row>
    <row r="429">
      <c r="A429" s="4"/>
      <c r="B429" s="4"/>
      <c r="C429" s="4"/>
      <c r="D429" s="4"/>
      <c r="E429" s="4"/>
      <c r="F429" s="4"/>
      <c r="G429" s="4"/>
      <c r="H429" s="4"/>
      <c r="I429" s="5"/>
      <c r="J429" s="5"/>
    </row>
    <row r="430">
      <c r="A430" s="9"/>
    </row>
    <row r="431">
      <c r="A431" s="4"/>
      <c r="B431" s="4"/>
      <c r="C431" s="4"/>
      <c r="D431" s="4"/>
      <c r="E431" s="4"/>
      <c r="F431" s="4"/>
      <c r="G431" s="4"/>
      <c r="H431" s="4"/>
      <c r="I431" s="5"/>
      <c r="J431" s="5"/>
    </row>
    <row r="432">
      <c r="A432" s="9"/>
    </row>
    <row r="433">
      <c r="A433" s="4"/>
      <c r="B433" s="4"/>
      <c r="C433" s="4"/>
      <c r="D433" s="4"/>
      <c r="F433" s="4"/>
      <c r="G433" s="4"/>
      <c r="H433" s="4"/>
      <c r="I433" s="5"/>
      <c r="J433" s="5"/>
    </row>
    <row r="434">
      <c r="A434" s="9"/>
    </row>
    <row r="435">
      <c r="A435" s="4"/>
      <c r="B435" s="4"/>
      <c r="C435" s="4"/>
      <c r="D435" s="4"/>
      <c r="F435" s="4"/>
      <c r="G435" s="4"/>
      <c r="H435" s="4"/>
      <c r="I435" s="5"/>
      <c r="J435" s="5"/>
    </row>
    <row r="436">
      <c r="A436" s="9"/>
    </row>
    <row r="437">
      <c r="A437" s="4"/>
      <c r="B437" s="4"/>
      <c r="C437" s="4"/>
      <c r="D437" s="4"/>
      <c r="F437" s="4"/>
      <c r="G437" s="4"/>
      <c r="H437" s="4"/>
      <c r="I437" s="5"/>
      <c r="J437" s="5"/>
    </row>
    <row r="438">
      <c r="A438" s="9"/>
    </row>
    <row r="439">
      <c r="A439" s="4"/>
      <c r="B439" s="4"/>
      <c r="C439" s="4"/>
      <c r="D439" s="4"/>
      <c r="F439" s="4"/>
      <c r="G439" s="4"/>
      <c r="H439" s="4"/>
      <c r="I439" s="5"/>
      <c r="J439" s="5"/>
    </row>
    <row r="440">
      <c r="A440" s="9"/>
    </row>
    <row r="441">
      <c r="A441" s="4"/>
      <c r="B441" s="4"/>
      <c r="C441" s="4"/>
      <c r="D441" s="4"/>
      <c r="E441" s="4"/>
      <c r="F441" s="4"/>
      <c r="G441" s="4"/>
      <c r="H441" s="4"/>
      <c r="I441" s="5"/>
      <c r="J441" s="5"/>
    </row>
    <row r="442">
      <c r="A442" s="9"/>
    </row>
  </sheetData>
  <mergeCells count="29">
    <mergeCell ref="A410:J410"/>
    <mergeCell ref="A412:J412"/>
    <mergeCell ref="A414:J414"/>
    <mergeCell ref="A416:J416"/>
    <mergeCell ref="A418:J418"/>
    <mergeCell ref="A420:J420"/>
    <mergeCell ref="A422:J422"/>
    <mergeCell ref="A438:J438"/>
    <mergeCell ref="A440:J440"/>
    <mergeCell ref="A442:J442"/>
    <mergeCell ref="A424:J424"/>
    <mergeCell ref="A426:J426"/>
    <mergeCell ref="A428:J428"/>
    <mergeCell ref="A430:J430"/>
    <mergeCell ref="A432:J432"/>
    <mergeCell ref="A434:J434"/>
    <mergeCell ref="A436:J436"/>
    <mergeCell ref="A386:J386"/>
    <mergeCell ref="A388:J388"/>
    <mergeCell ref="A390:J390"/>
    <mergeCell ref="A392:J392"/>
    <mergeCell ref="A394:J394"/>
    <mergeCell ref="A396:J396"/>
    <mergeCell ref="A398:J398"/>
    <mergeCell ref="A400:J400"/>
    <mergeCell ref="A402:J402"/>
    <mergeCell ref="A404:J404"/>
    <mergeCell ref="A406:J406"/>
    <mergeCell ref="A408:J408"/>
  </mergeCells>
  <hyperlinks>
    <hyperlink r:id="rId1" ref="D41"/>
    <hyperlink r:id="rId2" ref="D60"/>
    <hyperlink r:id="rId3" ref="D64"/>
    <hyperlink r:id="rId4" ref="A385"/>
  </hyperlinks>
  <drawing r:id="rId5"/>
</worksheet>
</file>